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9aa508bfefd72b60/Documents/"/>
    </mc:Choice>
  </mc:AlternateContent>
  <xr:revisionPtr revIDLastSave="3756" documentId="8_{A3E0C213-7581-4B29-9256-62856CC20EA2}" xr6:coauthVersionLast="47" xr6:coauthVersionMax="47" xr10:uidLastSave="{4F27DEA2-3B83-4F72-9CDE-94B6D41C15E7}"/>
  <bookViews>
    <workbookView xWindow="-345" yWindow="6540" windowWidth="29820" windowHeight="9420" tabRatio="894" activeTab="1" xr2:uid="{38F9AFE0-C87B-489F-A26F-52BB45B7E17B}"/>
  </bookViews>
  <sheets>
    <sheet name="KBL Standings" sheetId="6" r:id="rId1"/>
    <sheet name="Monday-Thursday Lineup Sheet" sheetId="9" r:id="rId2"/>
    <sheet name="Tuesday Lineup Sheet" sheetId="1" r:id="rId3"/>
    <sheet name="Wednesday Lineup Sheet" sheetId="2" r:id="rId4"/>
    <sheet name="Friday Lineup Sheet" sheetId="4" r:id="rId5"/>
    <sheet name="Saturday Lineup Sheet" sheetId="5" r:id="rId6"/>
    <sheet name="Sunday Lineup Sheet" sheetId="3" r:id="rId7"/>
    <sheet name="Lineup Sheet 6-8-2022" sheetId="17" r:id="rId8"/>
    <sheet name="Lineup Sheet 7-17-2022" sheetId="18" r:id="rId9"/>
    <sheet name="2022 KBL Season Schedule" sheetId="12" r:id="rId10"/>
    <sheet name="KBL Rulebook" sheetId="10" r:id="rId11"/>
    <sheet name="2022 Payouts" sheetId="11" r:id="rId12"/>
    <sheet name="Playoffs Lineup Sheet" sheetId="8" r:id="rId13"/>
    <sheet name="Playoffs Bracket" sheetId="7" r:id="rId14"/>
  </sheets>
  <externalReferences>
    <externalReference r:id="rId1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E35" i="9" l="1"/>
  <c r="AE34" i="9"/>
  <c r="AB34" i="9"/>
  <c r="Y34" i="9"/>
  <c r="U34" i="9"/>
  <c r="R34" i="9"/>
  <c r="N34" i="9"/>
  <c r="K34" i="9"/>
  <c r="G34" i="9"/>
  <c r="D34" i="9"/>
  <c r="AE33" i="9"/>
  <c r="AB33" i="9"/>
  <c r="Y33" i="9"/>
  <c r="U33" i="9"/>
  <c r="R33" i="9"/>
  <c r="N33" i="9"/>
  <c r="K33" i="9"/>
  <c r="G33" i="9"/>
  <c r="D33" i="9"/>
  <c r="AE32" i="9"/>
  <c r="AB32" i="9"/>
  <c r="Y32" i="9"/>
  <c r="U32" i="9"/>
  <c r="R32" i="9"/>
  <c r="N32" i="9"/>
  <c r="K32" i="9"/>
  <c r="G32" i="9"/>
  <c r="D32" i="9"/>
  <c r="AE31" i="9"/>
  <c r="AB31" i="9"/>
  <c r="Y31" i="9"/>
  <c r="U31" i="9"/>
  <c r="R31" i="9"/>
  <c r="N31" i="9"/>
  <c r="K31" i="9"/>
  <c r="G31" i="9"/>
  <c r="D31" i="9"/>
  <c r="AE30" i="9"/>
  <c r="AB30" i="9"/>
  <c r="Y30" i="9"/>
  <c r="U30" i="9"/>
  <c r="R30" i="9"/>
  <c r="N30" i="9"/>
  <c r="K30" i="9"/>
  <c r="G30" i="9"/>
  <c r="D30" i="9"/>
  <c r="AE29" i="9"/>
  <c r="AB29" i="9"/>
  <c r="Y29" i="9"/>
  <c r="U29" i="9"/>
  <c r="R29" i="9"/>
  <c r="N29" i="9"/>
  <c r="K29" i="9"/>
  <c r="G29" i="9"/>
  <c r="D29" i="9"/>
  <c r="AE28" i="9"/>
  <c r="AB28" i="9"/>
  <c r="Y28" i="9"/>
  <c r="U28" i="9"/>
  <c r="R28" i="9"/>
  <c r="N28" i="9"/>
  <c r="K28" i="9"/>
  <c r="G28" i="9"/>
  <c r="D28" i="9"/>
  <c r="AE27" i="9"/>
  <c r="AB27" i="9"/>
  <c r="Y27" i="9"/>
  <c r="U27" i="9"/>
  <c r="R27" i="9"/>
  <c r="N27" i="9"/>
  <c r="K27" i="9"/>
  <c r="G27" i="9"/>
  <c r="D27" i="9"/>
  <c r="AE26" i="9"/>
  <c r="AB26" i="9"/>
  <c r="Y26" i="9"/>
  <c r="U26" i="9"/>
  <c r="R26" i="9"/>
  <c r="N26" i="9"/>
  <c r="K26" i="9"/>
  <c r="G26" i="9"/>
  <c r="D26" i="9"/>
  <c r="AE25" i="9"/>
  <c r="AE24" i="9"/>
  <c r="AE23" i="9"/>
  <c r="AA23" i="9"/>
  <c r="Y23" i="9"/>
  <c r="X23" i="9"/>
  <c r="T23" i="9"/>
  <c r="R23" i="9"/>
  <c r="Q23" i="9"/>
  <c r="M23" i="9"/>
  <c r="K23" i="9"/>
  <c r="J23" i="9"/>
  <c r="F23" i="9"/>
  <c r="D23" i="9"/>
  <c r="C23" i="9"/>
  <c r="AE22" i="9"/>
  <c r="AE21" i="9"/>
  <c r="AE20" i="9"/>
  <c r="AC16" i="9"/>
  <c r="AB16" i="9"/>
  <c r="Z16" i="9"/>
  <c r="Y16" i="9"/>
  <c r="V16" i="9"/>
  <c r="U16" i="9"/>
  <c r="S16" i="9"/>
  <c r="R16" i="9"/>
  <c r="O16" i="9"/>
  <c r="N16" i="9"/>
  <c r="L16" i="9"/>
  <c r="K16" i="9"/>
  <c r="H16" i="9"/>
  <c r="G16" i="9"/>
  <c r="E16" i="9"/>
  <c r="D16" i="9"/>
  <c r="AC15" i="9"/>
  <c r="AB15" i="9"/>
  <c r="Z15" i="9"/>
  <c r="Y15" i="9"/>
  <c r="V15" i="9"/>
  <c r="U15" i="9"/>
  <c r="S15" i="9"/>
  <c r="R15" i="9"/>
  <c r="O15" i="9"/>
  <c r="N15" i="9"/>
  <c r="L15" i="9"/>
  <c r="K15" i="9"/>
  <c r="H15" i="9"/>
  <c r="G15" i="9"/>
  <c r="E15" i="9"/>
  <c r="D15" i="9"/>
  <c r="AC14" i="9"/>
  <c r="AB14" i="9"/>
  <c r="Z14" i="9"/>
  <c r="Y14" i="9"/>
  <c r="V14" i="9"/>
  <c r="U14" i="9"/>
  <c r="S14" i="9"/>
  <c r="R14" i="9"/>
  <c r="O14" i="9"/>
  <c r="N14" i="9"/>
  <c r="L14" i="9"/>
  <c r="K14" i="9"/>
  <c r="H14" i="9"/>
  <c r="G14" i="9"/>
  <c r="E14" i="9"/>
  <c r="D14" i="9"/>
  <c r="AC13" i="9"/>
  <c r="AB13" i="9"/>
  <c r="Z13" i="9"/>
  <c r="Y13" i="9"/>
  <c r="V13" i="9"/>
  <c r="U13" i="9"/>
  <c r="S13" i="9"/>
  <c r="R13" i="9"/>
  <c r="O13" i="9"/>
  <c r="N13" i="9"/>
  <c r="L13" i="9"/>
  <c r="K13" i="9"/>
  <c r="H13" i="9"/>
  <c r="G13" i="9"/>
  <c r="E13" i="9"/>
  <c r="D13" i="9"/>
  <c r="AC12" i="9"/>
  <c r="AB12" i="9"/>
  <c r="Z12" i="9"/>
  <c r="Y12" i="9"/>
  <c r="V12" i="9"/>
  <c r="U12" i="9"/>
  <c r="S12" i="9"/>
  <c r="R12" i="9"/>
  <c r="O12" i="9"/>
  <c r="N12" i="9"/>
  <c r="L12" i="9"/>
  <c r="K12" i="9"/>
  <c r="H12" i="9"/>
  <c r="G12" i="9"/>
  <c r="E12" i="9"/>
  <c r="D12" i="9"/>
  <c r="AC11" i="9"/>
  <c r="AB11" i="9"/>
  <c r="Z11" i="9"/>
  <c r="Y11" i="9"/>
  <c r="V11" i="9"/>
  <c r="U11" i="9"/>
  <c r="S11" i="9"/>
  <c r="R11" i="9"/>
  <c r="O11" i="9"/>
  <c r="N11" i="9"/>
  <c r="L11" i="9"/>
  <c r="K11" i="9"/>
  <c r="H11" i="9"/>
  <c r="G11" i="9"/>
  <c r="E11" i="9"/>
  <c r="D11" i="9"/>
  <c r="AC10" i="9"/>
  <c r="AB10" i="9"/>
  <c r="Z10" i="9"/>
  <c r="Y10" i="9"/>
  <c r="V10" i="9"/>
  <c r="U10" i="9"/>
  <c r="S10" i="9"/>
  <c r="R10" i="9"/>
  <c r="O10" i="9"/>
  <c r="N10" i="9"/>
  <c r="L10" i="9"/>
  <c r="K10" i="9"/>
  <c r="H10" i="9"/>
  <c r="G10" i="9"/>
  <c r="E10" i="9"/>
  <c r="D10" i="9"/>
  <c r="AC9" i="9"/>
  <c r="AB9" i="9"/>
  <c r="Z9" i="9"/>
  <c r="Y9" i="9"/>
  <c r="V9" i="9"/>
  <c r="U9" i="9"/>
  <c r="S9" i="9"/>
  <c r="R9" i="9"/>
  <c r="O9" i="9"/>
  <c r="N9" i="9"/>
  <c r="L9" i="9"/>
  <c r="K9" i="9"/>
  <c r="H9" i="9"/>
  <c r="G9" i="9"/>
  <c r="E9" i="9"/>
  <c r="D9" i="9"/>
  <c r="AC8" i="9"/>
  <c r="AC17" i="9" s="1"/>
  <c r="AB8" i="9"/>
  <c r="Z8" i="9"/>
  <c r="Z17" i="9" s="1"/>
  <c r="Y8" i="9"/>
  <c r="V8" i="9"/>
  <c r="V17" i="9" s="1"/>
  <c r="U8" i="9"/>
  <c r="S8" i="9"/>
  <c r="S17" i="9" s="1"/>
  <c r="R8" i="9"/>
  <c r="O8" i="9"/>
  <c r="O17" i="9" s="1"/>
  <c r="N8" i="9"/>
  <c r="L8" i="9"/>
  <c r="L17" i="9" s="1"/>
  <c r="K8" i="9"/>
  <c r="H8" i="9"/>
  <c r="H17" i="9" s="1"/>
  <c r="G8" i="9"/>
  <c r="E8" i="9"/>
  <c r="E17" i="9" s="1"/>
  <c r="D8" i="9"/>
  <c r="AA5" i="9"/>
  <c r="Y5" i="9"/>
  <c r="X5" i="9"/>
  <c r="T5" i="9"/>
  <c r="R5" i="9"/>
  <c r="Q5" i="9"/>
  <c r="M5" i="9"/>
  <c r="K5" i="9"/>
  <c r="J5" i="9"/>
  <c r="F5" i="9"/>
  <c r="D5" i="9"/>
  <c r="C5" i="9"/>
  <c r="AA2" i="9"/>
  <c r="Y2" i="9"/>
  <c r="T2" i="9"/>
  <c r="R2" i="9"/>
  <c r="M2" i="9"/>
  <c r="K2" i="9"/>
  <c r="F2" i="9"/>
  <c r="D2" i="9"/>
  <c r="AE35" i="2"/>
  <c r="AE34" i="2"/>
  <c r="AB34" i="2"/>
  <c r="Y34" i="2"/>
  <c r="U34" i="2"/>
  <c r="R34" i="2"/>
  <c r="N34" i="2"/>
  <c r="K34" i="2"/>
  <c r="G34" i="2"/>
  <c r="D34" i="2"/>
  <c r="AE33" i="2"/>
  <c r="AB33" i="2"/>
  <c r="Y33" i="2"/>
  <c r="U33" i="2"/>
  <c r="R33" i="2"/>
  <c r="N33" i="2"/>
  <c r="K33" i="2"/>
  <c r="G33" i="2"/>
  <c r="D33" i="2"/>
  <c r="AE32" i="2"/>
  <c r="AB32" i="2"/>
  <c r="Y32" i="2"/>
  <c r="U32" i="2"/>
  <c r="R32" i="2"/>
  <c r="N32" i="2"/>
  <c r="K32" i="2"/>
  <c r="G32" i="2"/>
  <c r="D32" i="2"/>
  <c r="AE31" i="2"/>
  <c r="AB31" i="2"/>
  <c r="Y31" i="2"/>
  <c r="U31" i="2"/>
  <c r="R31" i="2"/>
  <c r="N31" i="2"/>
  <c r="K31" i="2"/>
  <c r="G31" i="2"/>
  <c r="D31" i="2"/>
  <c r="AE30" i="2"/>
  <c r="AB30" i="2"/>
  <c r="Y30" i="2"/>
  <c r="U30" i="2"/>
  <c r="R30" i="2"/>
  <c r="N30" i="2"/>
  <c r="K30" i="2"/>
  <c r="G30" i="2"/>
  <c r="D30" i="2"/>
  <c r="AE29" i="2"/>
  <c r="AB29" i="2"/>
  <c r="Y29" i="2"/>
  <c r="U29" i="2"/>
  <c r="R29" i="2"/>
  <c r="N29" i="2"/>
  <c r="K29" i="2"/>
  <c r="G29" i="2"/>
  <c r="D29" i="2"/>
  <c r="AE28" i="2"/>
  <c r="AB28" i="2"/>
  <c r="Y28" i="2"/>
  <c r="U28" i="2"/>
  <c r="R28" i="2"/>
  <c r="N28" i="2"/>
  <c r="K28" i="2"/>
  <c r="G28" i="2"/>
  <c r="D28" i="2"/>
  <c r="AE27" i="2"/>
  <c r="AB27" i="2"/>
  <c r="Y27" i="2"/>
  <c r="U27" i="2"/>
  <c r="R27" i="2"/>
  <c r="N27" i="2"/>
  <c r="K27" i="2"/>
  <c r="G27" i="2"/>
  <c r="D27" i="2"/>
  <c r="AE26" i="2"/>
  <c r="AB26" i="2"/>
  <c r="Y26" i="2"/>
  <c r="U26" i="2"/>
  <c r="R26" i="2"/>
  <c r="N26" i="2"/>
  <c r="K26" i="2"/>
  <c r="G26" i="2"/>
  <c r="D26" i="2"/>
  <c r="AE25" i="2"/>
  <c r="AE24" i="2"/>
  <c r="AE23" i="2"/>
  <c r="AA23" i="2"/>
  <c r="Y23" i="2"/>
  <c r="X23" i="2"/>
  <c r="T23" i="2"/>
  <c r="R23" i="2"/>
  <c r="Q23" i="2"/>
  <c r="M23" i="2"/>
  <c r="K23" i="2"/>
  <c r="J23" i="2"/>
  <c r="F23" i="2"/>
  <c r="D23" i="2"/>
  <c r="C23" i="2"/>
  <c r="AE22" i="2"/>
  <c r="AE21" i="2"/>
  <c r="AE20" i="2"/>
  <c r="AC16" i="2"/>
  <c r="AB16" i="2"/>
  <c r="Z16" i="2"/>
  <c r="Y16" i="2"/>
  <c r="V16" i="2"/>
  <c r="U16" i="2"/>
  <c r="S16" i="2"/>
  <c r="R16" i="2"/>
  <c r="O16" i="2"/>
  <c r="N16" i="2"/>
  <c r="L16" i="2"/>
  <c r="K16" i="2"/>
  <c r="H16" i="2"/>
  <c r="G16" i="2"/>
  <c r="E16" i="2"/>
  <c r="D16" i="2"/>
  <c r="AC15" i="2"/>
  <c r="AB15" i="2"/>
  <c r="Z15" i="2"/>
  <c r="Y15" i="2"/>
  <c r="V15" i="2"/>
  <c r="U15" i="2"/>
  <c r="S15" i="2"/>
  <c r="R15" i="2"/>
  <c r="O15" i="2"/>
  <c r="N15" i="2"/>
  <c r="L15" i="2"/>
  <c r="K15" i="2"/>
  <c r="H15" i="2"/>
  <c r="G15" i="2"/>
  <c r="E15" i="2"/>
  <c r="D15" i="2"/>
  <c r="AC14" i="2"/>
  <c r="AB14" i="2"/>
  <c r="Z14" i="2"/>
  <c r="Y14" i="2"/>
  <c r="V14" i="2"/>
  <c r="U14" i="2"/>
  <c r="S14" i="2"/>
  <c r="R14" i="2"/>
  <c r="O14" i="2"/>
  <c r="N14" i="2"/>
  <c r="L14" i="2"/>
  <c r="K14" i="2"/>
  <c r="H14" i="2"/>
  <c r="G14" i="2"/>
  <c r="E14" i="2"/>
  <c r="D14" i="2"/>
  <c r="AC13" i="2"/>
  <c r="AB13" i="2"/>
  <c r="Z13" i="2"/>
  <c r="Y13" i="2"/>
  <c r="V13" i="2"/>
  <c r="U13" i="2"/>
  <c r="S13" i="2"/>
  <c r="R13" i="2"/>
  <c r="O13" i="2"/>
  <c r="N13" i="2"/>
  <c r="L13" i="2"/>
  <c r="K13" i="2"/>
  <c r="H13" i="2"/>
  <c r="G13" i="2"/>
  <c r="E13" i="2"/>
  <c r="D13" i="2"/>
  <c r="AC12" i="2"/>
  <c r="AB12" i="2"/>
  <c r="Z12" i="2"/>
  <c r="Y12" i="2"/>
  <c r="V12" i="2"/>
  <c r="U12" i="2"/>
  <c r="S12" i="2"/>
  <c r="R12" i="2"/>
  <c r="O12" i="2"/>
  <c r="N12" i="2"/>
  <c r="L12" i="2"/>
  <c r="K12" i="2"/>
  <c r="H12" i="2"/>
  <c r="G12" i="2"/>
  <c r="E12" i="2"/>
  <c r="D12" i="2"/>
  <c r="AC11" i="2"/>
  <c r="AB11" i="2"/>
  <c r="Z11" i="2"/>
  <c r="Y11" i="2"/>
  <c r="V11" i="2"/>
  <c r="U11" i="2"/>
  <c r="S11" i="2"/>
  <c r="R11" i="2"/>
  <c r="O11" i="2"/>
  <c r="N11" i="2"/>
  <c r="L11" i="2"/>
  <c r="K11" i="2"/>
  <c r="H11" i="2"/>
  <c r="G11" i="2"/>
  <c r="E11" i="2"/>
  <c r="D11" i="2"/>
  <c r="AC10" i="2"/>
  <c r="AB10" i="2"/>
  <c r="Z10" i="2"/>
  <c r="Y10" i="2"/>
  <c r="V10" i="2"/>
  <c r="U10" i="2"/>
  <c r="S10" i="2"/>
  <c r="R10" i="2"/>
  <c r="O10" i="2"/>
  <c r="N10" i="2"/>
  <c r="L10" i="2"/>
  <c r="K10" i="2"/>
  <c r="H10" i="2"/>
  <c r="G10" i="2"/>
  <c r="E10" i="2"/>
  <c r="D10" i="2"/>
  <c r="AC9" i="2"/>
  <c r="AB9" i="2"/>
  <c r="Z9" i="2"/>
  <c r="Y9" i="2"/>
  <c r="V9" i="2"/>
  <c r="U9" i="2"/>
  <c r="S9" i="2"/>
  <c r="R9" i="2"/>
  <c r="O9" i="2"/>
  <c r="N9" i="2"/>
  <c r="L9" i="2"/>
  <c r="K9" i="2"/>
  <c r="H9" i="2"/>
  <c r="G9" i="2"/>
  <c r="E9" i="2"/>
  <c r="D9" i="2"/>
  <c r="AC8" i="2"/>
  <c r="AC17" i="2" s="1"/>
  <c r="AB8" i="2"/>
  <c r="Z8" i="2"/>
  <c r="Z17" i="2" s="1"/>
  <c r="Y8" i="2"/>
  <c r="V8" i="2"/>
  <c r="V17" i="2" s="1"/>
  <c r="U8" i="2"/>
  <c r="S8" i="2"/>
  <c r="S17" i="2" s="1"/>
  <c r="R8" i="2"/>
  <c r="O8" i="2"/>
  <c r="O17" i="2" s="1"/>
  <c r="N8" i="2"/>
  <c r="L8" i="2"/>
  <c r="L17" i="2" s="1"/>
  <c r="K8" i="2"/>
  <c r="H8" i="2"/>
  <c r="H17" i="2" s="1"/>
  <c r="G8" i="2"/>
  <c r="E8" i="2"/>
  <c r="E17" i="2" s="1"/>
  <c r="D8" i="2"/>
  <c r="AA5" i="2"/>
  <c r="Y5" i="2"/>
  <c r="X5" i="2"/>
  <c r="T5" i="2"/>
  <c r="R5" i="2"/>
  <c r="Q5" i="2"/>
  <c r="M5" i="2"/>
  <c r="K5" i="2"/>
  <c r="J5" i="2"/>
  <c r="F5" i="2"/>
  <c r="D5" i="2"/>
  <c r="C5" i="2"/>
  <c r="AA2" i="2"/>
  <c r="Y2" i="2"/>
  <c r="T2" i="2"/>
  <c r="R2" i="2"/>
  <c r="M2" i="2"/>
  <c r="K2" i="2"/>
  <c r="F2" i="2"/>
  <c r="D2" i="2"/>
  <c r="AE35" i="1"/>
  <c r="AE34" i="1"/>
  <c r="AB34" i="1"/>
  <c r="Y34" i="1"/>
  <c r="U34" i="1"/>
  <c r="R34" i="1"/>
  <c r="N34" i="1"/>
  <c r="K34" i="1"/>
  <c r="G34" i="1"/>
  <c r="D34" i="1"/>
  <c r="AE33" i="1"/>
  <c r="AB33" i="1"/>
  <c r="Y33" i="1"/>
  <c r="U33" i="1"/>
  <c r="R33" i="1"/>
  <c r="N33" i="1"/>
  <c r="K33" i="1"/>
  <c r="G33" i="1"/>
  <c r="D33" i="1"/>
  <c r="AE32" i="1"/>
  <c r="AB32" i="1"/>
  <c r="Y32" i="1"/>
  <c r="U32" i="1"/>
  <c r="R32" i="1"/>
  <c r="N32" i="1"/>
  <c r="K32" i="1"/>
  <c r="G32" i="1"/>
  <c r="D32" i="1"/>
  <c r="AE31" i="1"/>
  <c r="AB31" i="1"/>
  <c r="Y31" i="1"/>
  <c r="U31" i="1"/>
  <c r="R31" i="1"/>
  <c r="N31" i="1"/>
  <c r="K31" i="1"/>
  <c r="G31" i="1"/>
  <c r="D31" i="1"/>
  <c r="AE30" i="1"/>
  <c r="AB30" i="1"/>
  <c r="Y30" i="1"/>
  <c r="U30" i="1"/>
  <c r="R30" i="1"/>
  <c r="N30" i="1"/>
  <c r="K30" i="1"/>
  <c r="G30" i="1"/>
  <c r="D30" i="1"/>
  <c r="AE29" i="1"/>
  <c r="AB29" i="1"/>
  <c r="Y29" i="1"/>
  <c r="U29" i="1"/>
  <c r="R29" i="1"/>
  <c r="N29" i="1"/>
  <c r="K29" i="1"/>
  <c r="G29" i="1"/>
  <c r="D29" i="1"/>
  <c r="AE28" i="1"/>
  <c r="AB28" i="1"/>
  <c r="Y28" i="1"/>
  <c r="U28" i="1"/>
  <c r="R28" i="1"/>
  <c r="N28" i="1"/>
  <c r="K28" i="1"/>
  <c r="G28" i="1"/>
  <c r="D28" i="1"/>
  <c r="AE27" i="1"/>
  <c r="AB27" i="1"/>
  <c r="Y27" i="1"/>
  <c r="U27" i="1"/>
  <c r="R27" i="1"/>
  <c r="N27" i="1"/>
  <c r="K27" i="1"/>
  <c r="G27" i="1"/>
  <c r="D27" i="1"/>
  <c r="AE26" i="1"/>
  <c r="AB26" i="1"/>
  <c r="Y26" i="1"/>
  <c r="U26" i="1"/>
  <c r="R26" i="1"/>
  <c r="N26" i="1"/>
  <c r="K26" i="1"/>
  <c r="G26" i="1"/>
  <c r="D26" i="1"/>
  <c r="AE25" i="1"/>
  <c r="AE24" i="1"/>
  <c r="AE23" i="1"/>
  <c r="AA23" i="1"/>
  <c r="Y23" i="1"/>
  <c r="X23" i="1"/>
  <c r="T23" i="1"/>
  <c r="R23" i="1"/>
  <c r="Q23" i="1"/>
  <c r="M23" i="1"/>
  <c r="K23" i="1"/>
  <c r="J23" i="1"/>
  <c r="F23" i="1"/>
  <c r="D23" i="1"/>
  <c r="C23" i="1"/>
  <c r="AE22" i="1"/>
  <c r="AE21" i="1"/>
  <c r="AE20" i="1"/>
  <c r="AC16" i="1"/>
  <c r="AB16" i="1"/>
  <c r="Z16" i="1"/>
  <c r="Y16" i="1"/>
  <c r="V16" i="1"/>
  <c r="U16" i="1"/>
  <c r="S16" i="1"/>
  <c r="R16" i="1"/>
  <c r="O16" i="1"/>
  <c r="N16" i="1"/>
  <c r="L16" i="1"/>
  <c r="K16" i="1"/>
  <c r="H16" i="1"/>
  <c r="G16" i="1"/>
  <c r="E16" i="1"/>
  <c r="D16" i="1"/>
  <c r="AC15" i="1"/>
  <c r="AB15" i="1"/>
  <c r="Z15" i="1"/>
  <c r="Y15" i="1"/>
  <c r="V15" i="1"/>
  <c r="U15" i="1"/>
  <c r="S15" i="1"/>
  <c r="R15" i="1"/>
  <c r="O15" i="1"/>
  <c r="N15" i="1"/>
  <c r="L15" i="1"/>
  <c r="K15" i="1"/>
  <c r="H15" i="1"/>
  <c r="G15" i="1"/>
  <c r="E15" i="1"/>
  <c r="D15" i="1"/>
  <c r="AC14" i="1"/>
  <c r="AB14" i="1"/>
  <c r="Z14" i="1"/>
  <c r="Y14" i="1"/>
  <c r="V14" i="1"/>
  <c r="U14" i="1"/>
  <c r="S14" i="1"/>
  <c r="R14" i="1"/>
  <c r="O14" i="1"/>
  <c r="N14" i="1"/>
  <c r="L14" i="1"/>
  <c r="K14" i="1"/>
  <c r="H14" i="1"/>
  <c r="G14" i="1"/>
  <c r="E14" i="1"/>
  <c r="D14" i="1"/>
  <c r="AC13" i="1"/>
  <c r="AB13" i="1"/>
  <c r="Z13" i="1"/>
  <c r="Y13" i="1"/>
  <c r="V13" i="1"/>
  <c r="U13" i="1"/>
  <c r="S13" i="1"/>
  <c r="R13" i="1"/>
  <c r="O13" i="1"/>
  <c r="N13" i="1"/>
  <c r="L13" i="1"/>
  <c r="K13" i="1"/>
  <c r="H13" i="1"/>
  <c r="G13" i="1"/>
  <c r="E13" i="1"/>
  <c r="D13" i="1"/>
  <c r="AC12" i="1"/>
  <c r="AB12" i="1"/>
  <c r="Z12" i="1"/>
  <c r="Y12" i="1"/>
  <c r="V12" i="1"/>
  <c r="U12" i="1"/>
  <c r="S12" i="1"/>
  <c r="R12" i="1"/>
  <c r="O12" i="1"/>
  <c r="N12" i="1"/>
  <c r="L12" i="1"/>
  <c r="K12" i="1"/>
  <c r="H12" i="1"/>
  <c r="G12" i="1"/>
  <c r="E12" i="1"/>
  <c r="D12" i="1"/>
  <c r="AC11" i="1"/>
  <c r="AB11" i="1"/>
  <c r="Z11" i="1"/>
  <c r="Y11" i="1"/>
  <c r="V11" i="1"/>
  <c r="U11" i="1"/>
  <c r="S11" i="1"/>
  <c r="R11" i="1"/>
  <c r="O11" i="1"/>
  <c r="N11" i="1"/>
  <c r="L11" i="1"/>
  <c r="K11" i="1"/>
  <c r="H11" i="1"/>
  <c r="G11" i="1"/>
  <c r="E11" i="1"/>
  <c r="D11" i="1"/>
  <c r="AC10" i="1"/>
  <c r="AB10" i="1"/>
  <c r="Z10" i="1"/>
  <c r="Y10" i="1"/>
  <c r="V10" i="1"/>
  <c r="U10" i="1"/>
  <c r="S10" i="1"/>
  <c r="R10" i="1"/>
  <c r="O10" i="1"/>
  <c r="N10" i="1"/>
  <c r="L10" i="1"/>
  <c r="K10" i="1"/>
  <c r="H10" i="1"/>
  <c r="G10" i="1"/>
  <c r="E10" i="1"/>
  <c r="D10" i="1"/>
  <c r="AC9" i="1"/>
  <c r="AB9" i="1"/>
  <c r="Z9" i="1"/>
  <c r="Y9" i="1"/>
  <c r="V9" i="1"/>
  <c r="U9" i="1"/>
  <c r="S9" i="1"/>
  <c r="R9" i="1"/>
  <c r="O9" i="1"/>
  <c r="N9" i="1"/>
  <c r="L9" i="1"/>
  <c r="K9" i="1"/>
  <c r="H9" i="1"/>
  <c r="G9" i="1"/>
  <c r="E9" i="1"/>
  <c r="D9" i="1"/>
  <c r="AC8" i="1"/>
  <c r="AC17" i="1" s="1"/>
  <c r="AB8" i="1"/>
  <c r="Z8" i="1"/>
  <c r="Z17" i="1" s="1"/>
  <c r="Y8" i="1"/>
  <c r="V8" i="1"/>
  <c r="V17" i="1" s="1"/>
  <c r="U8" i="1"/>
  <c r="S8" i="1"/>
  <c r="S17" i="1" s="1"/>
  <c r="R8" i="1"/>
  <c r="O8" i="1"/>
  <c r="O17" i="1" s="1"/>
  <c r="N8" i="1"/>
  <c r="L8" i="1"/>
  <c r="L17" i="1" s="1"/>
  <c r="K8" i="1"/>
  <c r="H8" i="1"/>
  <c r="H17" i="1" s="1"/>
  <c r="G8" i="1"/>
  <c r="E8" i="1"/>
  <c r="E17" i="1" s="1"/>
  <c r="D8" i="1"/>
  <c r="AA5" i="1"/>
  <c r="Y5" i="1"/>
  <c r="X5" i="1"/>
  <c r="T5" i="1"/>
  <c r="R5" i="1"/>
  <c r="Q5" i="1"/>
  <c r="M5" i="1"/>
  <c r="K5" i="1"/>
  <c r="J5" i="1"/>
  <c r="F5" i="1"/>
  <c r="D5" i="1"/>
  <c r="C5" i="1"/>
  <c r="AA2" i="1"/>
  <c r="Y2" i="1"/>
  <c r="T2" i="1"/>
  <c r="R2" i="1"/>
  <c r="M2" i="1"/>
  <c r="K2" i="1"/>
  <c r="F2" i="1"/>
  <c r="D2" i="1"/>
  <c r="G7" i="9" l="1"/>
  <c r="E2" i="9"/>
  <c r="N7" i="9"/>
  <c r="N5" i="9" s="1"/>
  <c r="L2" i="9"/>
  <c r="U7" i="9"/>
  <c r="U5" i="9" s="1"/>
  <c r="S2" i="9"/>
  <c r="AB7" i="9"/>
  <c r="AB5" i="9" s="1"/>
  <c r="Z2" i="9"/>
  <c r="AC34" i="9"/>
  <c r="Z34" i="9"/>
  <c r="V34" i="9"/>
  <c r="S34" i="9"/>
  <c r="O34" i="9"/>
  <c r="L34" i="9"/>
  <c r="H34" i="9"/>
  <c r="E34" i="9"/>
  <c r="AC33" i="9"/>
  <c r="Z33" i="9"/>
  <c r="V33" i="9"/>
  <c r="S33" i="9"/>
  <c r="O33" i="9"/>
  <c r="L33" i="9"/>
  <c r="H33" i="9"/>
  <c r="E33" i="9"/>
  <c r="AC32" i="9"/>
  <c r="Z32" i="9"/>
  <c r="V32" i="9"/>
  <c r="S32" i="9"/>
  <c r="O32" i="9"/>
  <c r="L32" i="9"/>
  <c r="H32" i="9"/>
  <c r="E32" i="9"/>
  <c r="AC31" i="9"/>
  <c r="Z31" i="9"/>
  <c r="V31" i="9"/>
  <c r="S31" i="9"/>
  <c r="O31" i="9"/>
  <c r="L31" i="9"/>
  <c r="H31" i="9"/>
  <c r="E31" i="9"/>
  <c r="AC30" i="9"/>
  <c r="Z30" i="9"/>
  <c r="V30" i="9"/>
  <c r="S30" i="9"/>
  <c r="O30" i="9"/>
  <c r="L30" i="9"/>
  <c r="H30" i="9"/>
  <c r="E30" i="9"/>
  <c r="AC29" i="9"/>
  <c r="Z29" i="9"/>
  <c r="V29" i="9"/>
  <c r="S29" i="9"/>
  <c r="O29" i="9"/>
  <c r="L29" i="9"/>
  <c r="H29" i="9"/>
  <c r="E29" i="9"/>
  <c r="AC28" i="9"/>
  <c r="Z28" i="9"/>
  <c r="V28" i="9"/>
  <c r="S28" i="9"/>
  <c r="O28" i="9"/>
  <c r="L28" i="9"/>
  <c r="H28" i="9"/>
  <c r="E28" i="9"/>
  <c r="AC27" i="9"/>
  <c r="Z27" i="9"/>
  <c r="V27" i="9"/>
  <c r="S27" i="9"/>
  <c r="O27" i="9"/>
  <c r="L27" i="9"/>
  <c r="H27" i="9"/>
  <c r="E27" i="9"/>
  <c r="AC26" i="9"/>
  <c r="AC35" i="9" s="1"/>
  <c r="Z26" i="9"/>
  <c r="Z35" i="9" s="1"/>
  <c r="V26" i="9"/>
  <c r="V35" i="9" s="1"/>
  <c r="S26" i="9"/>
  <c r="S35" i="9" s="1"/>
  <c r="O26" i="9"/>
  <c r="O35" i="9" s="1"/>
  <c r="L26" i="9"/>
  <c r="L35" i="9" s="1"/>
  <c r="H26" i="9"/>
  <c r="H35" i="9" s="1"/>
  <c r="E26" i="9"/>
  <c r="E35" i="9" s="1"/>
  <c r="G7" i="2"/>
  <c r="E2" i="2"/>
  <c r="N7" i="2"/>
  <c r="N5" i="2" s="1"/>
  <c r="L2" i="2"/>
  <c r="U7" i="2"/>
  <c r="U5" i="2" s="1"/>
  <c r="S2" i="2"/>
  <c r="AB7" i="2"/>
  <c r="AB5" i="2" s="1"/>
  <c r="Z2" i="2"/>
  <c r="AC34" i="2"/>
  <c r="Z34" i="2"/>
  <c r="V34" i="2"/>
  <c r="S34" i="2"/>
  <c r="O34" i="2"/>
  <c r="L34" i="2"/>
  <c r="H34" i="2"/>
  <c r="E34" i="2"/>
  <c r="AC33" i="2"/>
  <c r="Z33" i="2"/>
  <c r="V33" i="2"/>
  <c r="S33" i="2"/>
  <c r="O33" i="2"/>
  <c r="L33" i="2"/>
  <c r="H33" i="2"/>
  <c r="E33" i="2"/>
  <c r="AC32" i="2"/>
  <c r="Z32" i="2"/>
  <c r="V32" i="2"/>
  <c r="S32" i="2"/>
  <c r="O32" i="2"/>
  <c r="L32" i="2"/>
  <c r="H32" i="2"/>
  <c r="E32" i="2"/>
  <c r="AC31" i="2"/>
  <c r="Z31" i="2"/>
  <c r="V31" i="2"/>
  <c r="S31" i="2"/>
  <c r="O31" i="2"/>
  <c r="L31" i="2"/>
  <c r="H31" i="2"/>
  <c r="E31" i="2"/>
  <c r="AC30" i="2"/>
  <c r="Z30" i="2"/>
  <c r="V30" i="2"/>
  <c r="S30" i="2"/>
  <c r="O30" i="2"/>
  <c r="L30" i="2"/>
  <c r="H30" i="2"/>
  <c r="E30" i="2"/>
  <c r="AC29" i="2"/>
  <c r="Z29" i="2"/>
  <c r="V29" i="2"/>
  <c r="S29" i="2"/>
  <c r="O29" i="2"/>
  <c r="L29" i="2"/>
  <c r="H29" i="2"/>
  <c r="E29" i="2"/>
  <c r="AC28" i="2"/>
  <c r="Z28" i="2"/>
  <c r="V28" i="2"/>
  <c r="S28" i="2"/>
  <c r="O28" i="2"/>
  <c r="L28" i="2"/>
  <c r="H28" i="2"/>
  <c r="E28" i="2"/>
  <c r="AC27" i="2"/>
  <c r="Z27" i="2"/>
  <c r="V27" i="2"/>
  <c r="S27" i="2"/>
  <c r="O27" i="2"/>
  <c r="L27" i="2"/>
  <c r="H27" i="2"/>
  <c r="E27" i="2"/>
  <c r="AC26" i="2"/>
  <c r="AC35" i="2" s="1"/>
  <c r="Z26" i="2"/>
  <c r="Z35" i="2" s="1"/>
  <c r="V26" i="2"/>
  <c r="V35" i="2" s="1"/>
  <c r="S26" i="2"/>
  <c r="S35" i="2" s="1"/>
  <c r="O26" i="2"/>
  <c r="O35" i="2" s="1"/>
  <c r="L26" i="2"/>
  <c r="L35" i="2" s="1"/>
  <c r="H26" i="2"/>
  <c r="H35" i="2" s="1"/>
  <c r="E26" i="2"/>
  <c r="E35" i="2" s="1"/>
  <c r="G7" i="1"/>
  <c r="E2" i="1"/>
  <c r="N7" i="1"/>
  <c r="N5" i="1" s="1"/>
  <c r="L2" i="1"/>
  <c r="U7" i="1"/>
  <c r="U5" i="1" s="1"/>
  <c r="S2" i="1"/>
  <c r="AB7" i="1"/>
  <c r="AB5" i="1" s="1"/>
  <c r="Z2" i="1"/>
  <c r="AC34" i="1"/>
  <c r="Z34" i="1"/>
  <c r="V34" i="1"/>
  <c r="S34" i="1"/>
  <c r="O34" i="1"/>
  <c r="L34" i="1"/>
  <c r="H34" i="1"/>
  <c r="E34" i="1"/>
  <c r="AC33" i="1"/>
  <c r="Z33" i="1"/>
  <c r="V33" i="1"/>
  <c r="S33" i="1"/>
  <c r="O33" i="1"/>
  <c r="L33" i="1"/>
  <c r="H33" i="1"/>
  <c r="E33" i="1"/>
  <c r="AC32" i="1"/>
  <c r="Z32" i="1"/>
  <c r="V32" i="1"/>
  <c r="S32" i="1"/>
  <c r="O32" i="1"/>
  <c r="L32" i="1"/>
  <c r="H32" i="1"/>
  <c r="E32" i="1"/>
  <c r="AC31" i="1"/>
  <c r="Z31" i="1"/>
  <c r="V31" i="1"/>
  <c r="S31" i="1"/>
  <c r="O31" i="1"/>
  <c r="L31" i="1"/>
  <c r="H31" i="1"/>
  <c r="E31" i="1"/>
  <c r="AC30" i="1"/>
  <c r="Z30" i="1"/>
  <c r="V30" i="1"/>
  <c r="S30" i="1"/>
  <c r="O30" i="1"/>
  <c r="L30" i="1"/>
  <c r="H30" i="1"/>
  <c r="E30" i="1"/>
  <c r="AC29" i="1"/>
  <c r="Z29" i="1"/>
  <c r="V29" i="1"/>
  <c r="S29" i="1"/>
  <c r="O29" i="1"/>
  <c r="L29" i="1"/>
  <c r="H29" i="1"/>
  <c r="E29" i="1"/>
  <c r="AC28" i="1"/>
  <c r="Z28" i="1"/>
  <c r="V28" i="1"/>
  <c r="S28" i="1"/>
  <c r="O28" i="1"/>
  <c r="L28" i="1"/>
  <c r="H28" i="1"/>
  <c r="E28" i="1"/>
  <c r="AC27" i="1"/>
  <c r="Z27" i="1"/>
  <c r="V27" i="1"/>
  <c r="S27" i="1"/>
  <c r="O27" i="1"/>
  <c r="L27" i="1"/>
  <c r="H27" i="1"/>
  <c r="E27" i="1"/>
  <c r="AC26" i="1"/>
  <c r="AC35" i="1" s="1"/>
  <c r="Z26" i="1"/>
  <c r="Z35" i="1" s="1"/>
  <c r="V26" i="1"/>
  <c r="V35" i="1" s="1"/>
  <c r="S26" i="1"/>
  <c r="S35" i="1" s="1"/>
  <c r="O26" i="1"/>
  <c r="O35" i="1" s="1"/>
  <c r="L26" i="1"/>
  <c r="L35" i="1" s="1"/>
  <c r="H26" i="1"/>
  <c r="H35" i="1" s="1"/>
  <c r="E26" i="1"/>
  <c r="E35" i="1" s="1"/>
  <c r="AC26" i="6"/>
  <c r="F26" i="6"/>
  <c r="CB20" i="6"/>
  <c r="CA20" i="6"/>
  <c r="BY20" i="6"/>
  <c r="BX20" i="6"/>
  <c r="BW20" i="6"/>
  <c r="CB19" i="6"/>
  <c r="CA19" i="6"/>
  <c r="BY19" i="6"/>
  <c r="BX19" i="6"/>
  <c r="BW19" i="6"/>
  <c r="CB18" i="6"/>
  <c r="CA18" i="6"/>
  <c r="BY18" i="6"/>
  <c r="BX18" i="6"/>
  <c r="BW18" i="6"/>
  <c r="CB17" i="6"/>
  <c r="CA17" i="6"/>
  <c r="BY17" i="6"/>
  <c r="BX17" i="6"/>
  <c r="BW17" i="6"/>
  <c r="AS16" i="6"/>
  <c r="AR16" i="6"/>
  <c r="AQ16" i="6"/>
  <c r="AP16" i="6"/>
  <c r="AO16" i="6"/>
  <c r="AN16" i="6"/>
  <c r="AM16" i="6"/>
  <c r="AL16" i="6"/>
  <c r="AK16" i="6"/>
  <c r="AI16" i="6"/>
  <c r="AH16" i="6"/>
  <c r="AJ16" i="6" s="1"/>
  <c r="AG16" i="6"/>
  <c r="AF16" i="6"/>
  <c r="AE16" i="6"/>
  <c r="AC16" i="6"/>
  <c r="AB16" i="6"/>
  <c r="AA16" i="6"/>
  <c r="AD16" i="6" s="1"/>
  <c r="Z16" i="6"/>
  <c r="V16" i="6"/>
  <c r="U16" i="6"/>
  <c r="T16" i="6"/>
  <c r="S16" i="6"/>
  <c r="R16" i="6"/>
  <c r="Q16" i="6"/>
  <c r="P16" i="6"/>
  <c r="O16" i="6"/>
  <c r="N16" i="6"/>
  <c r="L16" i="6"/>
  <c r="K16" i="6"/>
  <c r="M16" i="6" s="1"/>
  <c r="J16" i="6"/>
  <c r="I16" i="6"/>
  <c r="H16" i="6"/>
  <c r="F16" i="6"/>
  <c r="E16" i="6"/>
  <c r="D16" i="6"/>
  <c r="G16" i="6" s="1"/>
  <c r="C16" i="6"/>
  <c r="CB15" i="6"/>
  <c r="CA15" i="6"/>
  <c r="BY15" i="6"/>
  <c r="BX15" i="6"/>
  <c r="BW15" i="6"/>
  <c r="AS15" i="6"/>
  <c r="AR15" i="6"/>
  <c r="AQ15" i="6"/>
  <c r="AP15" i="6"/>
  <c r="AO15" i="6"/>
  <c r="AN15" i="6"/>
  <c r="AM15" i="6"/>
  <c r="AL15" i="6"/>
  <c r="AK15" i="6"/>
  <c r="AI15" i="6"/>
  <c r="AH15" i="6"/>
  <c r="AJ15" i="6" s="1"/>
  <c r="AG15" i="6"/>
  <c r="AF15" i="6"/>
  <c r="AE15" i="6"/>
  <c r="AC15" i="6"/>
  <c r="AB15" i="6"/>
  <c r="AA15" i="6"/>
  <c r="AD15" i="6" s="1"/>
  <c r="Z15" i="6"/>
  <c r="V15" i="6"/>
  <c r="U15" i="6"/>
  <c r="T15" i="6"/>
  <c r="S15" i="6"/>
  <c r="R15" i="6"/>
  <c r="Q15" i="6"/>
  <c r="P15" i="6"/>
  <c r="O15" i="6"/>
  <c r="N15" i="6"/>
  <c r="L15" i="6"/>
  <c r="K15" i="6"/>
  <c r="M15" i="6" s="1"/>
  <c r="J15" i="6"/>
  <c r="I15" i="6"/>
  <c r="H15" i="6"/>
  <c r="F15" i="6"/>
  <c r="E15" i="6"/>
  <c r="D15" i="6"/>
  <c r="G15" i="6" s="1"/>
  <c r="C15" i="6"/>
  <c r="CB14" i="6"/>
  <c r="CA14" i="6"/>
  <c r="BY14" i="6"/>
  <c r="BX14" i="6"/>
  <c r="BW14" i="6"/>
  <c r="AS14" i="6"/>
  <c r="AR14" i="6"/>
  <c r="AQ14" i="6"/>
  <c r="AP14" i="6"/>
  <c r="AO14" i="6"/>
  <c r="AN14" i="6"/>
  <c r="AM14" i="6"/>
  <c r="AL14" i="6"/>
  <c r="AK14" i="6"/>
  <c r="AI14" i="6"/>
  <c r="AH14" i="6"/>
  <c r="AJ14" i="6" s="1"/>
  <c r="AG14" i="6"/>
  <c r="AF14" i="6"/>
  <c r="AE14" i="6"/>
  <c r="AC14" i="6"/>
  <c r="AB14" i="6"/>
  <c r="AA14" i="6"/>
  <c r="AD14" i="6" s="1"/>
  <c r="Z14" i="6"/>
  <c r="V14" i="6"/>
  <c r="U14" i="6"/>
  <c r="T14" i="6"/>
  <c r="S14" i="6"/>
  <c r="R14" i="6"/>
  <c r="Q14" i="6"/>
  <c r="P14" i="6"/>
  <c r="O14" i="6"/>
  <c r="N14" i="6"/>
  <c r="L14" i="6"/>
  <c r="K14" i="6"/>
  <c r="M14" i="6" s="1"/>
  <c r="J14" i="6"/>
  <c r="I14" i="6"/>
  <c r="H14" i="6"/>
  <c r="F14" i="6"/>
  <c r="E14" i="6"/>
  <c r="D14" i="6"/>
  <c r="G14" i="6" s="1"/>
  <c r="C14" i="6"/>
  <c r="CB13" i="6"/>
  <c r="CA13" i="6"/>
  <c r="BY13" i="6"/>
  <c r="BX13" i="6"/>
  <c r="BW13" i="6"/>
  <c r="AR13" i="6"/>
  <c r="AQ13" i="6"/>
  <c r="AP13" i="6"/>
  <c r="AO13" i="6"/>
  <c r="AN13" i="6"/>
  <c r="AM13" i="6"/>
  <c r="AL13" i="6"/>
  <c r="AK13" i="6"/>
  <c r="AI13" i="6"/>
  <c r="AH13" i="6"/>
  <c r="AG13" i="6"/>
  <c r="AE36" i="6" s="1"/>
  <c r="AF13" i="6"/>
  <c r="AE26" i="6" s="1"/>
  <c r="AE13" i="6"/>
  <c r="AC13" i="6"/>
  <c r="AB13" i="6"/>
  <c r="AB26" i="6" s="1"/>
  <c r="AB36" i="6" s="1"/>
  <c r="AA13" i="6"/>
  <c r="Z13" i="6"/>
  <c r="Z26" i="6" s="1"/>
  <c r="Z36" i="6" s="1"/>
  <c r="X13" i="6"/>
  <c r="U13" i="6"/>
  <c r="T13" i="6"/>
  <c r="S13" i="6"/>
  <c r="R13" i="6"/>
  <c r="Q13" i="6"/>
  <c r="P13" i="6"/>
  <c r="O13" i="6"/>
  <c r="N13" i="6"/>
  <c r="L13" i="6"/>
  <c r="K13" i="6"/>
  <c r="J13" i="6"/>
  <c r="AE35" i="6" s="1"/>
  <c r="I13" i="6"/>
  <c r="H27" i="6" s="1"/>
  <c r="H13" i="6"/>
  <c r="F13" i="6"/>
  <c r="E13" i="6"/>
  <c r="E27" i="6" s="1"/>
  <c r="D13" i="6"/>
  <c r="C13" i="6"/>
  <c r="C27" i="6" s="1"/>
  <c r="Z35" i="6" s="1"/>
  <c r="A13" i="6"/>
  <c r="CB12" i="6"/>
  <c r="CA12" i="6"/>
  <c r="BY12" i="6"/>
  <c r="BX12" i="6"/>
  <c r="BW12" i="6"/>
  <c r="CB10" i="6"/>
  <c r="CA10" i="6"/>
  <c r="BY10" i="6"/>
  <c r="BX10" i="6"/>
  <c r="BW10" i="6"/>
  <c r="CB9" i="6"/>
  <c r="CA9" i="6"/>
  <c r="BY9" i="6"/>
  <c r="BX9" i="6"/>
  <c r="BW9" i="6"/>
  <c r="AS9" i="6"/>
  <c r="AR9" i="6"/>
  <c r="AQ9" i="6"/>
  <c r="AP9" i="6"/>
  <c r="AO9" i="6"/>
  <c r="AN9" i="6"/>
  <c r="AM9" i="6"/>
  <c r="AL9" i="6"/>
  <c r="AK9" i="6"/>
  <c r="AI9" i="6"/>
  <c r="AH9" i="6"/>
  <c r="AJ9" i="6" s="1"/>
  <c r="AG9" i="6"/>
  <c r="AF9" i="6"/>
  <c r="AE9" i="6"/>
  <c r="AC9" i="6"/>
  <c r="AB9" i="6"/>
  <c r="AA9" i="6"/>
  <c r="AD9" i="6" s="1"/>
  <c r="Z9" i="6"/>
  <c r="V9" i="6"/>
  <c r="U9" i="6"/>
  <c r="T9" i="6"/>
  <c r="S9" i="6"/>
  <c r="R9" i="6"/>
  <c r="Q9" i="6"/>
  <c r="P9" i="6"/>
  <c r="O9" i="6"/>
  <c r="N9" i="6"/>
  <c r="L9" i="6"/>
  <c r="K9" i="6"/>
  <c r="M9" i="6" s="1"/>
  <c r="J9" i="6"/>
  <c r="I9" i="6"/>
  <c r="H9" i="6"/>
  <c r="F9" i="6"/>
  <c r="E9" i="6"/>
  <c r="D9" i="6"/>
  <c r="G9" i="6" s="1"/>
  <c r="C9" i="6"/>
  <c r="CB8" i="6"/>
  <c r="CA8" i="6"/>
  <c r="BY8" i="6"/>
  <c r="BX8" i="6"/>
  <c r="BW8" i="6"/>
  <c r="AS8" i="6"/>
  <c r="AR8" i="6"/>
  <c r="AQ8" i="6"/>
  <c r="AP8" i="6"/>
  <c r="AO8" i="6"/>
  <c r="AN8" i="6"/>
  <c r="AM8" i="6"/>
  <c r="AL8" i="6"/>
  <c r="AK8" i="6"/>
  <c r="AI8" i="6"/>
  <c r="AH8" i="6"/>
  <c r="AJ8" i="6" s="1"/>
  <c r="AG8" i="6"/>
  <c r="AF8" i="6"/>
  <c r="AE8" i="6"/>
  <c r="AC8" i="6"/>
  <c r="AB8" i="6"/>
  <c r="AA8" i="6"/>
  <c r="AD8" i="6" s="1"/>
  <c r="Z8" i="6"/>
  <c r="V8" i="6"/>
  <c r="U8" i="6"/>
  <c r="T8" i="6"/>
  <c r="S8" i="6"/>
  <c r="R8" i="6"/>
  <c r="Q8" i="6"/>
  <c r="P8" i="6"/>
  <c r="O8" i="6"/>
  <c r="N8" i="6"/>
  <c r="L8" i="6"/>
  <c r="K8" i="6"/>
  <c r="M8" i="6" s="1"/>
  <c r="J8" i="6"/>
  <c r="I8" i="6"/>
  <c r="H8" i="6"/>
  <c r="F8" i="6"/>
  <c r="E8" i="6"/>
  <c r="D8" i="6"/>
  <c r="G8" i="6" s="1"/>
  <c r="C8" i="6"/>
  <c r="CB7" i="6"/>
  <c r="CA7" i="6"/>
  <c r="BY7" i="6"/>
  <c r="BX7" i="6"/>
  <c r="BW7" i="6"/>
  <c r="AS7" i="6"/>
  <c r="AR7" i="6"/>
  <c r="AQ7" i="6"/>
  <c r="AP7" i="6"/>
  <c r="AO7" i="6"/>
  <c r="AN7" i="6"/>
  <c r="AM7" i="6"/>
  <c r="AL7" i="6"/>
  <c r="AK7" i="6"/>
  <c r="AI7" i="6"/>
  <c r="AH7" i="6"/>
  <c r="AJ7" i="6" s="1"/>
  <c r="AG7" i="6"/>
  <c r="AF7" i="6"/>
  <c r="AE7" i="6"/>
  <c r="AC7" i="6"/>
  <c r="AB7" i="6"/>
  <c r="AA7" i="6"/>
  <c r="AD7" i="6" s="1"/>
  <c r="Z7" i="6"/>
  <c r="V7" i="6"/>
  <c r="U7" i="6"/>
  <c r="T7" i="6"/>
  <c r="S7" i="6"/>
  <c r="R7" i="6"/>
  <c r="Q7" i="6"/>
  <c r="P7" i="6"/>
  <c r="O7" i="6"/>
  <c r="N7" i="6"/>
  <c r="L7" i="6"/>
  <c r="K7" i="6"/>
  <c r="M7" i="6" s="1"/>
  <c r="J7" i="6"/>
  <c r="I7" i="6"/>
  <c r="H7" i="6"/>
  <c r="F7" i="6"/>
  <c r="E7" i="6"/>
  <c r="D7" i="6"/>
  <c r="G7" i="6" s="1"/>
  <c r="C7" i="6"/>
  <c r="AR6" i="6"/>
  <c r="AQ6" i="6"/>
  <c r="AP6" i="6"/>
  <c r="AO6" i="6"/>
  <c r="AN6" i="6"/>
  <c r="AM6" i="6"/>
  <c r="AL6" i="6"/>
  <c r="AK6" i="6"/>
  <c r="AI6" i="6"/>
  <c r="AH6" i="6"/>
  <c r="AG6" i="6"/>
  <c r="AE37" i="6" s="1"/>
  <c r="AF6" i="6"/>
  <c r="AE27" i="6" s="1"/>
  <c r="AE6" i="6"/>
  <c r="AC6" i="6"/>
  <c r="AB6" i="6"/>
  <c r="AB27" i="6" s="1"/>
  <c r="AA6" i="6"/>
  <c r="Z6" i="6"/>
  <c r="Z27" i="6" s="1"/>
  <c r="Z37" i="6" s="1"/>
  <c r="X6" i="6"/>
  <c r="U6" i="6"/>
  <c r="T6" i="6"/>
  <c r="S6" i="6"/>
  <c r="R6" i="6"/>
  <c r="Q6" i="6"/>
  <c r="P6" i="6"/>
  <c r="O6" i="6"/>
  <c r="N6" i="6"/>
  <c r="L6" i="6"/>
  <c r="K6" i="6"/>
  <c r="J6" i="6"/>
  <c r="AE34" i="6" s="1"/>
  <c r="I6" i="6"/>
  <c r="H26" i="6" s="1"/>
  <c r="H6" i="6"/>
  <c r="F6" i="6"/>
  <c r="E6" i="6"/>
  <c r="E26" i="6" s="1"/>
  <c r="AB34" i="6" s="1"/>
  <c r="D6" i="6"/>
  <c r="C6" i="6"/>
  <c r="C26" i="6" s="1"/>
  <c r="Z34" i="6" s="1"/>
  <c r="A6" i="6"/>
  <c r="CB5" i="6"/>
  <c r="CA5" i="6"/>
  <c r="BY5" i="6"/>
  <c r="BX5" i="6"/>
  <c r="BW5" i="6"/>
  <c r="CB4" i="6"/>
  <c r="CA4" i="6"/>
  <c r="BY4" i="6"/>
  <c r="BX4" i="6"/>
  <c r="BW4" i="6"/>
  <c r="CB3" i="6"/>
  <c r="CA3" i="6"/>
  <c r="BY3" i="6"/>
  <c r="BX3" i="6"/>
  <c r="BW3" i="6"/>
  <c r="CB2" i="6"/>
  <c r="CA2" i="6"/>
  <c r="BY2" i="6"/>
  <c r="BX2" i="6"/>
  <c r="BW2" i="6"/>
  <c r="Z1" i="6"/>
  <c r="AA23" i="3"/>
  <c r="Y23" i="3"/>
  <c r="X23" i="3"/>
  <c r="U23" i="3"/>
  <c r="T23" i="3"/>
  <c r="R23" i="3"/>
  <c r="Q23" i="3"/>
  <c r="N23" i="3"/>
  <c r="M23" i="3"/>
  <c r="K23" i="3"/>
  <c r="J23" i="3"/>
  <c r="G23" i="3"/>
  <c r="F23" i="3"/>
  <c r="X5" i="3"/>
  <c r="U5" i="3"/>
  <c r="T5" i="3"/>
  <c r="R5" i="3"/>
  <c r="Q5" i="3"/>
  <c r="N5" i="3"/>
  <c r="M5" i="3"/>
  <c r="K5" i="3"/>
  <c r="J5" i="3"/>
  <c r="G5" i="3"/>
  <c r="F5" i="3"/>
  <c r="D5" i="3"/>
  <c r="C5" i="3"/>
  <c r="F20" i="9" l="1"/>
  <c r="D20" i="9"/>
  <c r="M20" i="9"/>
  <c r="K20" i="9"/>
  <c r="T20" i="9"/>
  <c r="R20" i="9"/>
  <c r="AA20" i="9"/>
  <c r="Y20" i="9"/>
  <c r="G17" i="9"/>
  <c r="G5" i="9"/>
  <c r="F20" i="2"/>
  <c r="D20" i="2"/>
  <c r="M20" i="2"/>
  <c r="K20" i="2"/>
  <c r="T20" i="2"/>
  <c r="R20" i="2"/>
  <c r="AA20" i="2"/>
  <c r="Y20" i="2"/>
  <c r="G17" i="2"/>
  <c r="G5" i="2"/>
  <c r="F20" i="1"/>
  <c r="D20" i="1"/>
  <c r="M20" i="1"/>
  <c r="K20" i="1"/>
  <c r="T20" i="1"/>
  <c r="R20" i="1"/>
  <c r="AA20" i="1"/>
  <c r="Y20" i="1"/>
  <c r="G17" i="1"/>
  <c r="G5" i="1"/>
  <c r="D26" i="6"/>
  <c r="G6" i="6"/>
  <c r="G26" i="6" s="1"/>
  <c r="AD34" i="6" s="1"/>
  <c r="I26" i="6"/>
  <c r="AF34" i="6" s="1"/>
  <c r="M6" i="6"/>
  <c r="AA27" i="6"/>
  <c r="AA37" i="6" s="1"/>
  <c r="AD6" i="6"/>
  <c r="AD27" i="6" s="1"/>
  <c r="AD37" i="6" s="1"/>
  <c r="AB37" i="6"/>
  <c r="AI37" i="6" s="1"/>
  <c r="AI27" i="6"/>
  <c r="AF27" i="6"/>
  <c r="AF37" i="6" s="1"/>
  <c r="AJ6" i="6"/>
  <c r="D27" i="6"/>
  <c r="AA35" i="6" s="1"/>
  <c r="G13" i="6"/>
  <c r="G27" i="6" s="1"/>
  <c r="AD35" i="6" s="1"/>
  <c r="AB35" i="6"/>
  <c r="AI35" i="6" s="1"/>
  <c r="L27" i="6"/>
  <c r="I27" i="6"/>
  <c r="AF35" i="6" s="1"/>
  <c r="M13" i="6"/>
  <c r="AA26" i="6"/>
  <c r="AD13" i="6"/>
  <c r="AD26" i="6" s="1"/>
  <c r="AD36" i="6" s="1"/>
  <c r="AI36" i="6"/>
  <c r="AF26" i="6"/>
  <c r="AF36" i="6" s="1"/>
  <c r="AJ13" i="6"/>
  <c r="AB25" i="9" l="1"/>
  <c r="AB23" i="9" s="1"/>
  <c r="Z20" i="9"/>
  <c r="U25" i="9"/>
  <c r="U23" i="9" s="1"/>
  <c r="S20" i="9"/>
  <c r="N25" i="9"/>
  <c r="N23" i="9" s="1"/>
  <c r="L20" i="9"/>
  <c r="G25" i="9"/>
  <c r="E20" i="9"/>
  <c r="AB25" i="2"/>
  <c r="AB23" i="2" s="1"/>
  <c r="Z20" i="2"/>
  <c r="U25" i="2"/>
  <c r="U23" i="2" s="1"/>
  <c r="S20" i="2"/>
  <c r="N25" i="2"/>
  <c r="N23" i="2" s="1"/>
  <c r="L20" i="2"/>
  <c r="G25" i="2"/>
  <c r="E20" i="2"/>
  <c r="AB25" i="1"/>
  <c r="AB23" i="1" s="1"/>
  <c r="Z20" i="1"/>
  <c r="U25" i="1"/>
  <c r="U23" i="1" s="1"/>
  <c r="S20" i="1"/>
  <c r="N25" i="1"/>
  <c r="N23" i="1" s="1"/>
  <c r="L20" i="1"/>
  <c r="G25" i="1"/>
  <c r="E20" i="1"/>
  <c r="AA36" i="6"/>
  <c r="AH27" i="6"/>
  <c r="AC27" i="6"/>
  <c r="AA34" i="6"/>
  <c r="K27" i="6"/>
  <c r="F27" i="6"/>
  <c r="G35" i="9" l="1"/>
  <c r="G23" i="9"/>
  <c r="G35" i="2"/>
  <c r="G23" i="2"/>
  <c r="G35" i="1"/>
  <c r="G23" i="1"/>
  <c r="J27" i="6"/>
  <c r="A26" i="6"/>
  <c r="AH37" i="6"/>
  <c r="AG37" i="6" s="1"/>
  <c r="AC37" i="6"/>
  <c r="AH36" i="6"/>
  <c r="AG36" i="6" s="1"/>
  <c r="AC36" i="6"/>
  <c r="AH35" i="6"/>
  <c r="AC35" i="6"/>
  <c r="AG27" i="6"/>
  <c r="X26" i="6"/>
  <c r="AG35" i="6" l="1"/>
  <c r="X34" i="6"/>
  <c r="AA23" i="5" l="1"/>
  <c r="Y23" i="5"/>
  <c r="X23" i="5"/>
  <c r="U23" i="5"/>
  <c r="T23" i="5"/>
  <c r="R23" i="5"/>
  <c r="Q23" i="5"/>
  <c r="N23" i="5"/>
  <c r="M23" i="5"/>
  <c r="K23" i="5"/>
  <c r="J23" i="5"/>
  <c r="G23" i="5"/>
  <c r="F23" i="5"/>
  <c r="D23" i="5"/>
  <c r="C23" i="5"/>
  <c r="X5" i="5"/>
  <c r="U5" i="5"/>
  <c r="T5" i="5"/>
  <c r="R5" i="5"/>
  <c r="Q5" i="5"/>
  <c r="N5" i="5"/>
  <c r="M5" i="5"/>
  <c r="K5" i="5"/>
  <c r="J5" i="5"/>
  <c r="G5" i="5"/>
  <c r="F5" i="5"/>
  <c r="X23" i="4"/>
  <c r="U23" i="4"/>
  <c r="T23" i="4"/>
  <c r="R23" i="4"/>
  <c r="Q23" i="4"/>
  <c r="N23" i="4"/>
  <c r="M23" i="4"/>
  <c r="K23" i="4"/>
  <c r="J23" i="4"/>
  <c r="G23" i="4"/>
  <c r="F23" i="4"/>
  <c r="X5" i="4"/>
  <c r="U5" i="4"/>
  <c r="T5" i="4"/>
  <c r="R5" i="4"/>
  <c r="Q5" i="4"/>
  <c r="N5" i="4"/>
  <c r="M5" i="4"/>
  <c r="K5" i="4"/>
  <c r="J5" i="4"/>
  <c r="G5" i="4"/>
  <c r="F5" i="4"/>
  <c r="D5" i="4"/>
  <c r="C5" i="4"/>
  <c r="AE35" i="3"/>
  <c r="AE34" i="3"/>
  <c r="AB34" i="3"/>
  <c r="Y34" i="3"/>
  <c r="U34" i="3"/>
  <c r="R34" i="3"/>
  <c r="N34" i="3"/>
  <c r="K34" i="3"/>
  <c r="G34" i="3"/>
  <c r="D34" i="3"/>
  <c r="AE33" i="3"/>
  <c r="AB33" i="3"/>
  <c r="Y33" i="3"/>
  <c r="U33" i="3"/>
  <c r="R33" i="3"/>
  <c r="N33" i="3"/>
  <c r="K33" i="3"/>
  <c r="G33" i="3"/>
  <c r="D33" i="3"/>
  <c r="AE32" i="3"/>
  <c r="AB32" i="3"/>
  <c r="Y32" i="3"/>
  <c r="U32" i="3"/>
  <c r="R32" i="3"/>
  <c r="N32" i="3"/>
  <c r="K32" i="3"/>
  <c r="G32" i="3"/>
  <c r="D32" i="3"/>
  <c r="AE31" i="3"/>
  <c r="AB31" i="3"/>
  <c r="Y31" i="3"/>
  <c r="U31" i="3"/>
  <c r="R31" i="3"/>
  <c r="N31" i="3"/>
  <c r="K31" i="3"/>
  <c r="G31" i="3"/>
  <c r="D31" i="3"/>
  <c r="AE30" i="3"/>
  <c r="AB30" i="3"/>
  <c r="Y30" i="3"/>
  <c r="U30" i="3"/>
  <c r="R30" i="3"/>
  <c r="N30" i="3"/>
  <c r="K30" i="3"/>
  <c r="G30" i="3"/>
  <c r="D30" i="3"/>
  <c r="AE29" i="3"/>
  <c r="AB29" i="3"/>
  <c r="Y29" i="3"/>
  <c r="U29" i="3"/>
  <c r="R29" i="3"/>
  <c r="N29" i="3"/>
  <c r="K29" i="3"/>
  <c r="G29" i="3"/>
  <c r="D29" i="3"/>
  <c r="AE28" i="3"/>
  <c r="AB28" i="3"/>
  <c r="Y28" i="3"/>
  <c r="U28" i="3"/>
  <c r="R28" i="3"/>
  <c r="N28" i="3"/>
  <c r="K28" i="3"/>
  <c r="G28" i="3"/>
  <c r="D28" i="3"/>
  <c r="AE27" i="3"/>
  <c r="AB27" i="3"/>
  <c r="Y27" i="3"/>
  <c r="U27" i="3"/>
  <c r="R27" i="3"/>
  <c r="N27" i="3"/>
  <c r="K27" i="3"/>
  <c r="G27" i="3"/>
  <c r="D27" i="3"/>
  <c r="AE26" i="3"/>
  <c r="AB26" i="3"/>
  <c r="Y26" i="3"/>
  <c r="U26" i="3"/>
  <c r="R26" i="3"/>
  <c r="N26" i="3"/>
  <c r="K26" i="3"/>
  <c r="G26" i="3"/>
  <c r="D26" i="3"/>
  <c r="AE25" i="3"/>
  <c r="AE24" i="3"/>
  <c r="AE23" i="3"/>
  <c r="D23" i="3"/>
  <c r="C23" i="3"/>
  <c r="AE22" i="3"/>
  <c r="AE21" i="3"/>
  <c r="AE20" i="3"/>
  <c r="AC16" i="3"/>
  <c r="AB16" i="3"/>
  <c r="Z16" i="3"/>
  <c r="Y16" i="3"/>
  <c r="V16" i="3"/>
  <c r="U16" i="3"/>
  <c r="S16" i="3"/>
  <c r="R16" i="3"/>
  <c r="O16" i="3"/>
  <c r="N16" i="3"/>
  <c r="L16" i="3"/>
  <c r="K16" i="3"/>
  <c r="H16" i="3"/>
  <c r="G16" i="3"/>
  <c r="E16" i="3"/>
  <c r="D16" i="3"/>
  <c r="AC15" i="3"/>
  <c r="AB15" i="3"/>
  <c r="Z15" i="3"/>
  <c r="Y15" i="3"/>
  <c r="V15" i="3"/>
  <c r="U15" i="3"/>
  <c r="S15" i="3"/>
  <c r="R15" i="3"/>
  <c r="O15" i="3"/>
  <c r="N15" i="3"/>
  <c r="L15" i="3"/>
  <c r="K15" i="3"/>
  <c r="H15" i="3"/>
  <c r="G15" i="3"/>
  <c r="E15" i="3"/>
  <c r="D15" i="3"/>
  <c r="AC14" i="3"/>
  <c r="AB14" i="3"/>
  <c r="Z14" i="3"/>
  <c r="Y14" i="3"/>
  <c r="V14" i="3"/>
  <c r="U14" i="3"/>
  <c r="S14" i="3"/>
  <c r="R14" i="3"/>
  <c r="O14" i="3"/>
  <c r="N14" i="3"/>
  <c r="L14" i="3"/>
  <c r="K14" i="3"/>
  <c r="H14" i="3"/>
  <c r="G14" i="3"/>
  <c r="E14" i="3"/>
  <c r="D14" i="3"/>
  <c r="AC13" i="3"/>
  <c r="AB13" i="3"/>
  <c r="Z13" i="3"/>
  <c r="Y13" i="3"/>
  <c r="V13" i="3"/>
  <c r="U13" i="3"/>
  <c r="S13" i="3"/>
  <c r="R13" i="3"/>
  <c r="O13" i="3"/>
  <c r="N13" i="3"/>
  <c r="L13" i="3"/>
  <c r="K13" i="3"/>
  <c r="H13" i="3"/>
  <c r="G13" i="3"/>
  <c r="E13" i="3"/>
  <c r="D13" i="3"/>
  <c r="AC12" i="3"/>
  <c r="AB12" i="3"/>
  <c r="Z12" i="3"/>
  <c r="Y12" i="3"/>
  <c r="V12" i="3"/>
  <c r="U12" i="3"/>
  <c r="S12" i="3"/>
  <c r="R12" i="3"/>
  <c r="O12" i="3"/>
  <c r="N12" i="3"/>
  <c r="L12" i="3"/>
  <c r="K12" i="3"/>
  <c r="H12" i="3"/>
  <c r="G12" i="3"/>
  <c r="E12" i="3"/>
  <c r="D12" i="3"/>
  <c r="AC11" i="3"/>
  <c r="AB11" i="3"/>
  <c r="Z11" i="3"/>
  <c r="Y11" i="3"/>
  <c r="V11" i="3"/>
  <c r="U11" i="3"/>
  <c r="S11" i="3"/>
  <c r="R11" i="3"/>
  <c r="O11" i="3"/>
  <c r="N11" i="3"/>
  <c r="L11" i="3"/>
  <c r="K11" i="3"/>
  <c r="H11" i="3"/>
  <c r="G11" i="3"/>
  <c r="E11" i="3"/>
  <c r="D11" i="3"/>
  <c r="AC10" i="3"/>
  <c r="AB10" i="3"/>
  <c r="Z10" i="3"/>
  <c r="Y10" i="3"/>
  <c r="V10" i="3"/>
  <c r="U10" i="3"/>
  <c r="S10" i="3"/>
  <c r="R10" i="3"/>
  <c r="O10" i="3"/>
  <c r="N10" i="3"/>
  <c r="L10" i="3"/>
  <c r="K10" i="3"/>
  <c r="H10" i="3"/>
  <c r="G10" i="3"/>
  <c r="E10" i="3"/>
  <c r="D10" i="3"/>
  <c r="AC9" i="3"/>
  <c r="AB9" i="3"/>
  <c r="Z9" i="3"/>
  <c r="Y9" i="3"/>
  <c r="V9" i="3"/>
  <c r="U9" i="3"/>
  <c r="S9" i="3"/>
  <c r="R9" i="3"/>
  <c r="O9" i="3"/>
  <c r="N9" i="3"/>
  <c r="L9" i="3"/>
  <c r="K9" i="3"/>
  <c r="H9" i="3"/>
  <c r="G9" i="3"/>
  <c r="E9" i="3"/>
  <c r="D9" i="3"/>
  <c r="AC8" i="3"/>
  <c r="AC17" i="3"/>
  <c r="AB8" i="3"/>
  <c r="Z8" i="3"/>
  <c r="Z17" i="3"/>
  <c r="Y8" i="3"/>
  <c r="V8" i="3"/>
  <c r="V17" i="3"/>
  <c r="U8" i="3"/>
  <c r="S8" i="3"/>
  <c r="S17" i="3"/>
  <c r="R8" i="3"/>
  <c r="O8" i="3"/>
  <c r="O17" i="3"/>
  <c r="N8" i="3"/>
  <c r="L8" i="3"/>
  <c r="L17" i="3"/>
  <c r="K8" i="3"/>
  <c r="H8" i="3"/>
  <c r="H17" i="3"/>
  <c r="G8" i="3"/>
  <c r="E8" i="3"/>
  <c r="E17" i="3"/>
  <c r="D8" i="3"/>
  <c r="AA5" i="3"/>
  <c r="Y5" i="3"/>
  <c r="AA2" i="3"/>
  <c r="Y2" i="3"/>
  <c r="T2" i="3"/>
  <c r="R2" i="3"/>
  <c r="M2" i="3"/>
  <c r="K2" i="3"/>
  <c r="F2" i="3"/>
  <c r="D2" i="3"/>
  <c r="AE35" i="5"/>
  <c r="AE34" i="5"/>
  <c r="AB34" i="5"/>
  <c r="Y34" i="5"/>
  <c r="U34" i="5"/>
  <c r="R34" i="5"/>
  <c r="N34" i="5"/>
  <c r="K34" i="5"/>
  <c r="G34" i="5"/>
  <c r="D34" i="5"/>
  <c r="AE33" i="5"/>
  <c r="AB33" i="5"/>
  <c r="Y33" i="5"/>
  <c r="U33" i="5"/>
  <c r="R33" i="5"/>
  <c r="N33" i="5"/>
  <c r="K33" i="5"/>
  <c r="G33" i="5"/>
  <c r="D33" i="5"/>
  <c r="AE32" i="5"/>
  <c r="AB32" i="5"/>
  <c r="Y32" i="5"/>
  <c r="U32" i="5"/>
  <c r="R32" i="5"/>
  <c r="N32" i="5"/>
  <c r="K32" i="5"/>
  <c r="G32" i="5"/>
  <c r="D32" i="5"/>
  <c r="AE31" i="5"/>
  <c r="AB31" i="5"/>
  <c r="Y31" i="5"/>
  <c r="U31" i="5"/>
  <c r="R31" i="5"/>
  <c r="N31" i="5"/>
  <c r="K31" i="5"/>
  <c r="G31" i="5"/>
  <c r="D31" i="5"/>
  <c r="AE30" i="5"/>
  <c r="AB30" i="5"/>
  <c r="Y30" i="5"/>
  <c r="U30" i="5"/>
  <c r="R30" i="5"/>
  <c r="N30" i="5"/>
  <c r="K30" i="5"/>
  <c r="G30" i="5"/>
  <c r="D30" i="5"/>
  <c r="AE29" i="5"/>
  <c r="AB29" i="5"/>
  <c r="Y29" i="5"/>
  <c r="U29" i="5"/>
  <c r="R29" i="5"/>
  <c r="N29" i="5"/>
  <c r="K29" i="5"/>
  <c r="G29" i="5"/>
  <c r="D29" i="5"/>
  <c r="AE28" i="5"/>
  <c r="AB28" i="5"/>
  <c r="Y28" i="5"/>
  <c r="U28" i="5"/>
  <c r="R28" i="5"/>
  <c r="N28" i="5"/>
  <c r="K28" i="5"/>
  <c r="G28" i="5"/>
  <c r="D28" i="5"/>
  <c r="AE27" i="5"/>
  <c r="AB27" i="5"/>
  <c r="Y27" i="5"/>
  <c r="U27" i="5"/>
  <c r="R27" i="5"/>
  <c r="N27" i="5"/>
  <c r="K27" i="5"/>
  <c r="G27" i="5"/>
  <c r="D27" i="5"/>
  <c r="AE26" i="5"/>
  <c r="AB26" i="5"/>
  <c r="Y26" i="5"/>
  <c r="U26" i="5"/>
  <c r="R26" i="5"/>
  <c r="N26" i="5"/>
  <c r="K26" i="5"/>
  <c r="G26" i="5"/>
  <c r="D26" i="5"/>
  <c r="AE25" i="5"/>
  <c r="AE24" i="5"/>
  <c r="AE23" i="5"/>
  <c r="AE22" i="5"/>
  <c r="AE21" i="5"/>
  <c r="AE20" i="5"/>
  <c r="AC16" i="5"/>
  <c r="AB16" i="5"/>
  <c r="Z16" i="5"/>
  <c r="Y16" i="5"/>
  <c r="V16" i="5"/>
  <c r="U16" i="5"/>
  <c r="S16" i="5"/>
  <c r="R16" i="5"/>
  <c r="O16" i="5"/>
  <c r="N16" i="5"/>
  <c r="L16" i="5"/>
  <c r="K16" i="5"/>
  <c r="H16" i="5"/>
  <c r="G16" i="5"/>
  <c r="E16" i="5"/>
  <c r="D16" i="5"/>
  <c r="AC15" i="5"/>
  <c r="AB15" i="5"/>
  <c r="Z15" i="5"/>
  <c r="Y15" i="5"/>
  <c r="V15" i="5"/>
  <c r="U15" i="5"/>
  <c r="S15" i="5"/>
  <c r="R15" i="5"/>
  <c r="O15" i="5"/>
  <c r="N15" i="5"/>
  <c r="L15" i="5"/>
  <c r="K15" i="5"/>
  <c r="H15" i="5"/>
  <c r="G15" i="5"/>
  <c r="E15" i="5"/>
  <c r="D15" i="5"/>
  <c r="AC14" i="5"/>
  <c r="AB14" i="5"/>
  <c r="Z14" i="5"/>
  <c r="Y14" i="5"/>
  <c r="V14" i="5"/>
  <c r="U14" i="5"/>
  <c r="S14" i="5"/>
  <c r="R14" i="5"/>
  <c r="O14" i="5"/>
  <c r="N14" i="5"/>
  <c r="L14" i="5"/>
  <c r="K14" i="5"/>
  <c r="H14" i="5"/>
  <c r="G14" i="5"/>
  <c r="E14" i="5"/>
  <c r="D14" i="5"/>
  <c r="AC13" i="5"/>
  <c r="AB13" i="5"/>
  <c r="Z13" i="5"/>
  <c r="Y13" i="5"/>
  <c r="V13" i="5"/>
  <c r="U13" i="5"/>
  <c r="S13" i="5"/>
  <c r="R13" i="5"/>
  <c r="O13" i="5"/>
  <c r="N13" i="5"/>
  <c r="L13" i="5"/>
  <c r="K13" i="5"/>
  <c r="H13" i="5"/>
  <c r="G13" i="5"/>
  <c r="E13" i="5"/>
  <c r="D13" i="5"/>
  <c r="AC12" i="5"/>
  <c r="AB12" i="5"/>
  <c r="Z12" i="5"/>
  <c r="Y12" i="5"/>
  <c r="V12" i="5"/>
  <c r="U12" i="5"/>
  <c r="S12" i="5"/>
  <c r="R12" i="5"/>
  <c r="O12" i="5"/>
  <c r="N12" i="5"/>
  <c r="L12" i="5"/>
  <c r="K12" i="5"/>
  <c r="H12" i="5"/>
  <c r="G12" i="5"/>
  <c r="E12" i="5"/>
  <c r="D12" i="5"/>
  <c r="AC11" i="5"/>
  <c r="AB11" i="5"/>
  <c r="Z11" i="5"/>
  <c r="Y11" i="5"/>
  <c r="V11" i="5"/>
  <c r="U11" i="5"/>
  <c r="S11" i="5"/>
  <c r="R11" i="5"/>
  <c r="O11" i="5"/>
  <c r="N11" i="5"/>
  <c r="L11" i="5"/>
  <c r="K11" i="5"/>
  <c r="H11" i="5"/>
  <c r="G11" i="5"/>
  <c r="E11" i="5"/>
  <c r="D11" i="5"/>
  <c r="AC10" i="5"/>
  <c r="AB10" i="5"/>
  <c r="Z10" i="5"/>
  <c r="Y10" i="5"/>
  <c r="V10" i="5"/>
  <c r="U10" i="5"/>
  <c r="S10" i="5"/>
  <c r="R10" i="5"/>
  <c r="O10" i="5"/>
  <c r="N10" i="5"/>
  <c r="L10" i="5"/>
  <c r="K10" i="5"/>
  <c r="H10" i="5"/>
  <c r="G10" i="5"/>
  <c r="E10" i="5"/>
  <c r="D10" i="5"/>
  <c r="AC9" i="5"/>
  <c r="AB9" i="5"/>
  <c r="Z9" i="5"/>
  <c r="Y9" i="5"/>
  <c r="V9" i="5"/>
  <c r="U9" i="5"/>
  <c r="S9" i="5"/>
  <c r="R9" i="5"/>
  <c r="O9" i="5"/>
  <c r="N9" i="5"/>
  <c r="L9" i="5"/>
  <c r="K9" i="5"/>
  <c r="H9" i="5"/>
  <c r="G9" i="5"/>
  <c r="E9" i="5"/>
  <c r="D9" i="5"/>
  <c r="AC8" i="5"/>
  <c r="AC17" i="5"/>
  <c r="AB8" i="5"/>
  <c r="Z8" i="5"/>
  <c r="Z17" i="5"/>
  <c r="Y8" i="5"/>
  <c r="V8" i="5"/>
  <c r="V17" i="5"/>
  <c r="U8" i="5"/>
  <c r="S8" i="5"/>
  <c r="S17" i="5"/>
  <c r="R8" i="5"/>
  <c r="O8" i="5"/>
  <c r="O17" i="5"/>
  <c r="N8" i="5"/>
  <c r="L8" i="5"/>
  <c r="L17" i="5"/>
  <c r="K8" i="5"/>
  <c r="H8" i="5"/>
  <c r="H17" i="5"/>
  <c r="G8" i="5"/>
  <c r="E8" i="5"/>
  <c r="E17" i="5"/>
  <c r="D8" i="5"/>
  <c r="AA5" i="5"/>
  <c r="Y5" i="5"/>
  <c r="D5" i="5"/>
  <c r="C5" i="5"/>
  <c r="AA2" i="5"/>
  <c r="Y2" i="5"/>
  <c r="T2" i="5"/>
  <c r="R2" i="5"/>
  <c r="M2" i="5"/>
  <c r="K2" i="5"/>
  <c r="F2" i="5"/>
  <c r="D2" i="5"/>
  <c r="AE35" i="4"/>
  <c r="AE34" i="4"/>
  <c r="AB34" i="4"/>
  <c r="Y34" i="4"/>
  <c r="U34" i="4"/>
  <c r="R34" i="4"/>
  <c r="N34" i="4"/>
  <c r="K34" i="4"/>
  <c r="G34" i="4"/>
  <c r="D34" i="4"/>
  <c r="AE33" i="4"/>
  <c r="AB33" i="4"/>
  <c r="Y33" i="4"/>
  <c r="U33" i="4"/>
  <c r="R33" i="4"/>
  <c r="N33" i="4"/>
  <c r="K33" i="4"/>
  <c r="G33" i="4"/>
  <c r="D33" i="4"/>
  <c r="AE32" i="4"/>
  <c r="AB32" i="4"/>
  <c r="Y32" i="4"/>
  <c r="U32" i="4"/>
  <c r="R32" i="4"/>
  <c r="N32" i="4"/>
  <c r="K32" i="4"/>
  <c r="G32" i="4"/>
  <c r="D32" i="4"/>
  <c r="AE31" i="4"/>
  <c r="AB31" i="4"/>
  <c r="Y31" i="4"/>
  <c r="U31" i="4"/>
  <c r="R31" i="4"/>
  <c r="N31" i="4"/>
  <c r="K31" i="4"/>
  <c r="G31" i="4"/>
  <c r="D31" i="4"/>
  <c r="AE30" i="4"/>
  <c r="AB30" i="4"/>
  <c r="Y30" i="4"/>
  <c r="U30" i="4"/>
  <c r="R30" i="4"/>
  <c r="N30" i="4"/>
  <c r="K30" i="4"/>
  <c r="G30" i="4"/>
  <c r="D30" i="4"/>
  <c r="AE29" i="4"/>
  <c r="AB29" i="4"/>
  <c r="Y29" i="4"/>
  <c r="U29" i="4"/>
  <c r="R29" i="4"/>
  <c r="N29" i="4"/>
  <c r="K29" i="4"/>
  <c r="G29" i="4"/>
  <c r="D29" i="4"/>
  <c r="AE28" i="4"/>
  <c r="AB28" i="4"/>
  <c r="Y28" i="4"/>
  <c r="U28" i="4"/>
  <c r="R28" i="4"/>
  <c r="N28" i="4"/>
  <c r="K28" i="4"/>
  <c r="G28" i="4"/>
  <c r="D28" i="4"/>
  <c r="AE27" i="4"/>
  <c r="AB27" i="4"/>
  <c r="Y27" i="4"/>
  <c r="U27" i="4"/>
  <c r="R27" i="4"/>
  <c r="N27" i="4"/>
  <c r="K27" i="4"/>
  <c r="G27" i="4"/>
  <c r="D27" i="4"/>
  <c r="AE26" i="4"/>
  <c r="AB26" i="4"/>
  <c r="Y26" i="4"/>
  <c r="U26" i="4"/>
  <c r="R26" i="4"/>
  <c r="N26" i="4"/>
  <c r="K26" i="4"/>
  <c r="G26" i="4"/>
  <c r="D26" i="4"/>
  <c r="AE25" i="4"/>
  <c r="AE24" i="4"/>
  <c r="AE23" i="4"/>
  <c r="AA23" i="4"/>
  <c r="Y23" i="4"/>
  <c r="D23" i="4"/>
  <c r="C23" i="4"/>
  <c r="AE22" i="4"/>
  <c r="AE21" i="4"/>
  <c r="AE20" i="4"/>
  <c r="AC16" i="4"/>
  <c r="AB16" i="4"/>
  <c r="Z16" i="4"/>
  <c r="Y16" i="4"/>
  <c r="V16" i="4"/>
  <c r="U16" i="4"/>
  <c r="S16" i="4"/>
  <c r="R16" i="4"/>
  <c r="O16" i="4"/>
  <c r="N16" i="4"/>
  <c r="L16" i="4"/>
  <c r="K16" i="4"/>
  <c r="H16" i="4"/>
  <c r="G16" i="4"/>
  <c r="E16" i="4"/>
  <c r="D16" i="4"/>
  <c r="AC15" i="4"/>
  <c r="AB15" i="4"/>
  <c r="Z15" i="4"/>
  <c r="Y15" i="4"/>
  <c r="V15" i="4"/>
  <c r="U15" i="4"/>
  <c r="S15" i="4"/>
  <c r="R15" i="4"/>
  <c r="O15" i="4"/>
  <c r="N15" i="4"/>
  <c r="L15" i="4"/>
  <c r="K15" i="4"/>
  <c r="H15" i="4"/>
  <c r="G15" i="4"/>
  <c r="E15" i="4"/>
  <c r="D15" i="4"/>
  <c r="AC14" i="4"/>
  <c r="AB14" i="4"/>
  <c r="Z14" i="4"/>
  <c r="Y14" i="4"/>
  <c r="V14" i="4"/>
  <c r="U14" i="4"/>
  <c r="S14" i="4"/>
  <c r="R14" i="4"/>
  <c r="O14" i="4"/>
  <c r="N14" i="4"/>
  <c r="L14" i="4"/>
  <c r="K14" i="4"/>
  <c r="H14" i="4"/>
  <c r="G14" i="4"/>
  <c r="E14" i="4"/>
  <c r="D14" i="4"/>
  <c r="AC13" i="4"/>
  <c r="AB13" i="4"/>
  <c r="Z13" i="4"/>
  <c r="Y13" i="4"/>
  <c r="V13" i="4"/>
  <c r="U13" i="4"/>
  <c r="S13" i="4"/>
  <c r="R13" i="4"/>
  <c r="O13" i="4"/>
  <c r="N13" i="4"/>
  <c r="L13" i="4"/>
  <c r="K13" i="4"/>
  <c r="H13" i="4"/>
  <c r="G13" i="4"/>
  <c r="E13" i="4"/>
  <c r="D13" i="4"/>
  <c r="AC12" i="4"/>
  <c r="AB12" i="4"/>
  <c r="Z12" i="4"/>
  <c r="Y12" i="4"/>
  <c r="V12" i="4"/>
  <c r="U12" i="4"/>
  <c r="S12" i="4"/>
  <c r="R12" i="4"/>
  <c r="O12" i="4"/>
  <c r="N12" i="4"/>
  <c r="L12" i="4"/>
  <c r="K12" i="4"/>
  <c r="H12" i="4"/>
  <c r="G12" i="4"/>
  <c r="E12" i="4"/>
  <c r="D12" i="4"/>
  <c r="AC11" i="4"/>
  <c r="AB11" i="4"/>
  <c r="Z11" i="4"/>
  <c r="Y11" i="4"/>
  <c r="V11" i="4"/>
  <c r="U11" i="4"/>
  <c r="S11" i="4"/>
  <c r="R11" i="4"/>
  <c r="O11" i="4"/>
  <c r="N11" i="4"/>
  <c r="L11" i="4"/>
  <c r="K11" i="4"/>
  <c r="H11" i="4"/>
  <c r="G11" i="4"/>
  <c r="E11" i="4"/>
  <c r="D11" i="4"/>
  <c r="AC10" i="4"/>
  <c r="AB10" i="4"/>
  <c r="Z10" i="4"/>
  <c r="Y10" i="4"/>
  <c r="V10" i="4"/>
  <c r="U10" i="4"/>
  <c r="S10" i="4"/>
  <c r="R10" i="4"/>
  <c r="O10" i="4"/>
  <c r="N10" i="4"/>
  <c r="L10" i="4"/>
  <c r="K10" i="4"/>
  <c r="H10" i="4"/>
  <c r="G10" i="4"/>
  <c r="E10" i="4"/>
  <c r="D10" i="4"/>
  <c r="AC9" i="4"/>
  <c r="AB9" i="4"/>
  <c r="Z9" i="4"/>
  <c r="Y9" i="4"/>
  <c r="V9" i="4"/>
  <c r="U9" i="4"/>
  <c r="S9" i="4"/>
  <c r="R9" i="4"/>
  <c r="O9" i="4"/>
  <c r="N9" i="4"/>
  <c r="L9" i="4"/>
  <c r="K9" i="4"/>
  <c r="H9" i="4"/>
  <c r="G9" i="4"/>
  <c r="E9" i="4"/>
  <c r="D9" i="4"/>
  <c r="AC8" i="4"/>
  <c r="AC17" i="4"/>
  <c r="AB8" i="4"/>
  <c r="Z8" i="4"/>
  <c r="Z17" i="4"/>
  <c r="Y8" i="4"/>
  <c r="V8" i="4"/>
  <c r="V17" i="4"/>
  <c r="U8" i="4"/>
  <c r="S8" i="4"/>
  <c r="S17" i="4"/>
  <c r="R8" i="4"/>
  <c r="O8" i="4"/>
  <c r="O17" i="4"/>
  <c r="N8" i="4"/>
  <c r="L8" i="4"/>
  <c r="L17" i="4"/>
  <c r="K8" i="4"/>
  <c r="H8" i="4"/>
  <c r="H17" i="4"/>
  <c r="G8" i="4"/>
  <c r="E8" i="4"/>
  <c r="E17" i="4"/>
  <c r="D8" i="4"/>
  <c r="AA5" i="4"/>
  <c r="Y5" i="4"/>
  <c r="AA2" i="4"/>
  <c r="Y2" i="4"/>
  <c r="T2" i="4"/>
  <c r="R2" i="4"/>
  <c r="M2" i="4"/>
  <c r="K2" i="4"/>
  <c r="F2" i="4"/>
  <c r="D2" i="4"/>
  <c r="G7" i="3"/>
  <c r="E2" i="3"/>
  <c r="N7" i="3"/>
  <c r="L2" i="3"/>
  <c r="U7" i="3"/>
  <c r="S2" i="3"/>
  <c r="AB7" i="3"/>
  <c r="AB5" i="3"/>
  <c r="Z2" i="3"/>
  <c r="AC34" i="3"/>
  <c r="Z34" i="3"/>
  <c r="V34" i="3"/>
  <c r="S34" i="3"/>
  <c r="O34" i="3"/>
  <c r="L34" i="3"/>
  <c r="H34" i="3"/>
  <c r="E34" i="3"/>
  <c r="AC33" i="3"/>
  <c r="Z33" i="3"/>
  <c r="V33" i="3"/>
  <c r="S33" i="3"/>
  <c r="O33" i="3"/>
  <c r="L33" i="3"/>
  <c r="H33" i="3"/>
  <c r="E33" i="3"/>
  <c r="AC32" i="3"/>
  <c r="Z32" i="3"/>
  <c r="V32" i="3"/>
  <c r="S32" i="3"/>
  <c r="O32" i="3"/>
  <c r="L32" i="3"/>
  <c r="H32" i="3"/>
  <c r="E32" i="3"/>
  <c r="AC31" i="3"/>
  <c r="Z31" i="3"/>
  <c r="V31" i="3"/>
  <c r="S31" i="3"/>
  <c r="O31" i="3"/>
  <c r="L31" i="3"/>
  <c r="H31" i="3"/>
  <c r="E31" i="3"/>
  <c r="AC30" i="3"/>
  <c r="Z30" i="3"/>
  <c r="V30" i="3"/>
  <c r="S30" i="3"/>
  <c r="O30" i="3"/>
  <c r="L30" i="3"/>
  <c r="H30" i="3"/>
  <c r="E30" i="3"/>
  <c r="AC29" i="3"/>
  <c r="Z29" i="3"/>
  <c r="V29" i="3"/>
  <c r="S29" i="3"/>
  <c r="O29" i="3"/>
  <c r="L29" i="3"/>
  <c r="H29" i="3"/>
  <c r="E29" i="3"/>
  <c r="AC28" i="3"/>
  <c r="Z28" i="3"/>
  <c r="V28" i="3"/>
  <c r="S28" i="3"/>
  <c r="O28" i="3"/>
  <c r="L28" i="3"/>
  <c r="H28" i="3"/>
  <c r="E28" i="3"/>
  <c r="AC27" i="3"/>
  <c r="Z27" i="3"/>
  <c r="V27" i="3"/>
  <c r="S27" i="3"/>
  <c r="O27" i="3"/>
  <c r="L27" i="3"/>
  <c r="H27" i="3"/>
  <c r="E27" i="3"/>
  <c r="AC26" i="3"/>
  <c r="AC35" i="3"/>
  <c r="Z26" i="3"/>
  <c r="Z35" i="3"/>
  <c r="V26" i="3"/>
  <c r="V35" i="3"/>
  <c r="S26" i="3"/>
  <c r="S35" i="3"/>
  <c r="O26" i="3"/>
  <c r="O35" i="3"/>
  <c r="L26" i="3"/>
  <c r="L35" i="3"/>
  <c r="H26" i="3"/>
  <c r="H35" i="3"/>
  <c r="E26" i="3"/>
  <c r="E35" i="3"/>
  <c r="G7" i="5"/>
  <c r="E2" i="5"/>
  <c r="N7" i="5"/>
  <c r="L2" i="5"/>
  <c r="U7" i="5"/>
  <c r="S2" i="5"/>
  <c r="AB7" i="5"/>
  <c r="AB5" i="5"/>
  <c r="Z2" i="5"/>
  <c r="AC34" i="5"/>
  <c r="Z34" i="5"/>
  <c r="V34" i="5"/>
  <c r="S34" i="5"/>
  <c r="O34" i="5"/>
  <c r="L34" i="5"/>
  <c r="H34" i="5"/>
  <c r="E34" i="5"/>
  <c r="AC33" i="5"/>
  <c r="Z33" i="5"/>
  <c r="V33" i="5"/>
  <c r="S33" i="5"/>
  <c r="O33" i="5"/>
  <c r="L33" i="5"/>
  <c r="H33" i="5"/>
  <c r="E33" i="5"/>
  <c r="AC32" i="5"/>
  <c r="Z32" i="5"/>
  <c r="V32" i="5"/>
  <c r="S32" i="5"/>
  <c r="O32" i="5"/>
  <c r="L32" i="5"/>
  <c r="H32" i="5"/>
  <c r="E32" i="5"/>
  <c r="AC31" i="5"/>
  <c r="Z31" i="5"/>
  <c r="V31" i="5"/>
  <c r="S31" i="5"/>
  <c r="O31" i="5"/>
  <c r="L31" i="5"/>
  <c r="H31" i="5"/>
  <c r="E31" i="5"/>
  <c r="AC30" i="5"/>
  <c r="Z30" i="5"/>
  <c r="V30" i="5"/>
  <c r="S30" i="5"/>
  <c r="O30" i="5"/>
  <c r="L30" i="5"/>
  <c r="H30" i="5"/>
  <c r="E30" i="5"/>
  <c r="AC29" i="5"/>
  <c r="Z29" i="5"/>
  <c r="V29" i="5"/>
  <c r="S29" i="5"/>
  <c r="O29" i="5"/>
  <c r="L29" i="5"/>
  <c r="H29" i="5"/>
  <c r="E29" i="5"/>
  <c r="AC28" i="5"/>
  <c r="Z28" i="5"/>
  <c r="V28" i="5"/>
  <c r="S28" i="5"/>
  <c r="O28" i="5"/>
  <c r="L28" i="5"/>
  <c r="H28" i="5"/>
  <c r="E28" i="5"/>
  <c r="AC27" i="5"/>
  <c r="Z27" i="5"/>
  <c r="V27" i="5"/>
  <c r="S27" i="5"/>
  <c r="O27" i="5"/>
  <c r="L27" i="5"/>
  <c r="H27" i="5"/>
  <c r="E27" i="5"/>
  <c r="AC26" i="5"/>
  <c r="AC35" i="5"/>
  <c r="Z26" i="5"/>
  <c r="Z35" i="5"/>
  <c r="V26" i="5"/>
  <c r="V35" i="5"/>
  <c r="S26" i="5"/>
  <c r="S35" i="5"/>
  <c r="O26" i="5"/>
  <c r="O35" i="5"/>
  <c r="L26" i="5"/>
  <c r="L35" i="5"/>
  <c r="H26" i="5"/>
  <c r="H35" i="5"/>
  <c r="E26" i="5"/>
  <c r="E35" i="5"/>
  <c r="G7" i="4"/>
  <c r="E2" i="4"/>
  <c r="N7" i="4"/>
  <c r="L2" i="4"/>
  <c r="U7" i="4"/>
  <c r="S2" i="4"/>
  <c r="AB7" i="4"/>
  <c r="AB5" i="4"/>
  <c r="Z2" i="4"/>
  <c r="AC34" i="4"/>
  <c r="Z34" i="4"/>
  <c r="V34" i="4"/>
  <c r="S34" i="4"/>
  <c r="O34" i="4"/>
  <c r="L34" i="4"/>
  <c r="H34" i="4"/>
  <c r="E34" i="4"/>
  <c r="AC33" i="4"/>
  <c r="Z33" i="4"/>
  <c r="V33" i="4"/>
  <c r="S33" i="4"/>
  <c r="O33" i="4"/>
  <c r="L33" i="4"/>
  <c r="H33" i="4"/>
  <c r="E33" i="4"/>
  <c r="AC32" i="4"/>
  <c r="Z32" i="4"/>
  <c r="V32" i="4"/>
  <c r="S32" i="4"/>
  <c r="O32" i="4"/>
  <c r="L32" i="4"/>
  <c r="H32" i="4"/>
  <c r="E32" i="4"/>
  <c r="AC31" i="4"/>
  <c r="Z31" i="4"/>
  <c r="V31" i="4"/>
  <c r="S31" i="4"/>
  <c r="O31" i="4"/>
  <c r="L31" i="4"/>
  <c r="H31" i="4"/>
  <c r="E31" i="4"/>
  <c r="AC30" i="4"/>
  <c r="Z30" i="4"/>
  <c r="V30" i="4"/>
  <c r="S30" i="4"/>
  <c r="O30" i="4"/>
  <c r="L30" i="4"/>
  <c r="H30" i="4"/>
  <c r="E30" i="4"/>
  <c r="AC29" i="4"/>
  <c r="Z29" i="4"/>
  <c r="V29" i="4"/>
  <c r="S29" i="4"/>
  <c r="O29" i="4"/>
  <c r="L29" i="4"/>
  <c r="H29" i="4"/>
  <c r="E29" i="4"/>
  <c r="AC28" i="4"/>
  <c r="Z28" i="4"/>
  <c r="V28" i="4"/>
  <c r="S28" i="4"/>
  <c r="O28" i="4"/>
  <c r="L28" i="4"/>
  <c r="H28" i="4"/>
  <c r="E28" i="4"/>
  <c r="AC27" i="4"/>
  <c r="Z27" i="4"/>
  <c r="V27" i="4"/>
  <c r="S27" i="4"/>
  <c r="O27" i="4"/>
  <c r="L27" i="4"/>
  <c r="H27" i="4"/>
  <c r="E27" i="4"/>
  <c r="AC26" i="4"/>
  <c r="AC35" i="4"/>
  <c r="Z26" i="4"/>
  <c r="Z35" i="4"/>
  <c r="V26" i="4"/>
  <c r="V35" i="4"/>
  <c r="S26" i="4"/>
  <c r="S35" i="4"/>
  <c r="O26" i="4"/>
  <c r="O35" i="4"/>
  <c r="L26" i="4"/>
  <c r="L35" i="4"/>
  <c r="H26" i="4"/>
  <c r="H35" i="4"/>
  <c r="E26" i="4"/>
  <c r="E35" i="4"/>
  <c r="F20" i="3"/>
  <c r="D20" i="3"/>
  <c r="M20" i="3"/>
  <c r="K20" i="3"/>
  <c r="T20" i="3"/>
  <c r="R20" i="3"/>
  <c r="AA20" i="3"/>
  <c r="Y20" i="3"/>
  <c r="G17" i="3"/>
  <c r="F20" i="5"/>
  <c r="D20" i="5"/>
  <c r="M20" i="5"/>
  <c r="K20" i="5"/>
  <c r="T20" i="5"/>
  <c r="R20" i="5"/>
  <c r="AA20" i="5"/>
  <c r="Y20" i="5"/>
  <c r="G17" i="5"/>
  <c r="F20" i="4"/>
  <c r="D20" i="4"/>
  <c r="M20" i="4"/>
  <c r="K20" i="4"/>
  <c r="T20" i="4"/>
  <c r="R20" i="4"/>
  <c r="AA20" i="4"/>
  <c r="Y20" i="4"/>
  <c r="G17" i="4"/>
  <c r="AB25" i="3"/>
  <c r="AB23" i="3"/>
  <c r="Z20" i="3"/>
  <c r="U25" i="3"/>
  <c r="S20" i="3"/>
  <c r="N25" i="3"/>
  <c r="L20" i="3"/>
  <c r="G25" i="3"/>
  <c r="E20" i="3"/>
  <c r="AB25" i="5"/>
  <c r="AB23" i="5"/>
  <c r="Z20" i="5"/>
  <c r="U25" i="5"/>
  <c r="S20" i="5"/>
  <c r="N25" i="5"/>
  <c r="L20" i="5"/>
  <c r="G25" i="5"/>
  <c r="E20" i="5"/>
  <c r="AB25" i="4"/>
  <c r="AB23" i="4"/>
  <c r="Z20" i="4"/>
  <c r="U25" i="4"/>
  <c r="S20" i="4"/>
  <c r="N25" i="4"/>
  <c r="L20" i="4"/>
  <c r="G25" i="4"/>
  <c r="E20" i="4"/>
  <c r="G35" i="3"/>
  <c r="G35" i="5"/>
  <c r="G35" i="4"/>
  <c r="AE35" i="18"/>
  <c r="AE34" i="18"/>
  <c r="AB34" i="18"/>
  <c r="Y34" i="18"/>
  <c r="U34" i="18"/>
  <c r="R34" i="18"/>
  <c r="N34" i="18"/>
  <c r="K34" i="18"/>
  <c r="G34" i="18"/>
  <c r="D34" i="18"/>
  <c r="AE33" i="18"/>
  <c r="AB33" i="18"/>
  <c r="Y33" i="18"/>
  <c r="U33" i="18"/>
  <c r="R33" i="18"/>
  <c r="N33" i="18"/>
  <c r="K33" i="18"/>
  <c r="G33" i="18"/>
  <c r="D33" i="18"/>
  <c r="AE32" i="18"/>
  <c r="AB32" i="18"/>
  <c r="Y32" i="18"/>
  <c r="U32" i="18"/>
  <c r="R32" i="18"/>
  <c r="N32" i="18"/>
  <c r="K32" i="18"/>
  <c r="G32" i="18"/>
  <c r="D32" i="18"/>
  <c r="AE31" i="18"/>
  <c r="AB31" i="18"/>
  <c r="Y31" i="18"/>
  <c r="U31" i="18"/>
  <c r="R31" i="18"/>
  <c r="N31" i="18"/>
  <c r="K31" i="18"/>
  <c r="G31" i="18"/>
  <c r="D31" i="18"/>
  <c r="AE30" i="18"/>
  <c r="AB30" i="18"/>
  <c r="Y30" i="18"/>
  <c r="U30" i="18"/>
  <c r="R30" i="18"/>
  <c r="N30" i="18"/>
  <c r="K30" i="18"/>
  <c r="G30" i="18"/>
  <c r="D30" i="18"/>
  <c r="AE29" i="18"/>
  <c r="AB29" i="18"/>
  <c r="Y29" i="18"/>
  <c r="U29" i="18"/>
  <c r="R29" i="18"/>
  <c r="N29" i="18"/>
  <c r="K29" i="18"/>
  <c r="G29" i="18"/>
  <c r="D29" i="18"/>
  <c r="AE28" i="18"/>
  <c r="AB28" i="18"/>
  <c r="Y28" i="18"/>
  <c r="U28" i="18"/>
  <c r="R28" i="18"/>
  <c r="N28" i="18"/>
  <c r="K28" i="18"/>
  <c r="G28" i="18"/>
  <c r="D28" i="18"/>
  <c r="AE27" i="18"/>
  <c r="AB27" i="18"/>
  <c r="Y27" i="18"/>
  <c r="U27" i="18"/>
  <c r="R27" i="18"/>
  <c r="N27" i="18"/>
  <c r="K27" i="18"/>
  <c r="G27" i="18"/>
  <c r="D27" i="18"/>
  <c r="AB26" i="18"/>
  <c r="Y26" i="18"/>
  <c r="U26" i="18"/>
  <c r="R26" i="18"/>
  <c r="N26" i="18"/>
  <c r="K26" i="18"/>
  <c r="G26" i="18"/>
  <c r="D26" i="18"/>
  <c r="AE24" i="18"/>
  <c r="AE23" i="18"/>
  <c r="AA23" i="18"/>
  <c r="Y23" i="18"/>
  <c r="X23" i="18"/>
  <c r="T23" i="18"/>
  <c r="R23" i="18"/>
  <c r="Q23" i="18"/>
  <c r="M23" i="18"/>
  <c r="K23" i="18"/>
  <c r="J23" i="18"/>
  <c r="F23" i="18"/>
  <c r="D23" i="18"/>
  <c r="C23" i="18"/>
  <c r="AE22" i="18"/>
  <c r="AE21" i="18"/>
  <c r="AE20" i="18"/>
  <c r="AC16" i="18"/>
  <c r="AB16" i="18"/>
  <c r="Z16" i="18"/>
  <c r="Y16" i="18"/>
  <c r="V16" i="18"/>
  <c r="U16" i="18"/>
  <c r="S16" i="18"/>
  <c r="R16" i="18"/>
  <c r="O16" i="18"/>
  <c r="N16" i="18"/>
  <c r="L16" i="18"/>
  <c r="K16" i="18"/>
  <c r="H16" i="18"/>
  <c r="G16" i="18"/>
  <c r="E16" i="18"/>
  <c r="D16" i="18"/>
  <c r="AC15" i="18"/>
  <c r="AB15" i="18"/>
  <c r="Z15" i="18"/>
  <c r="Y15" i="18"/>
  <c r="V15" i="18"/>
  <c r="U15" i="18"/>
  <c r="S15" i="18"/>
  <c r="R15" i="18"/>
  <c r="O15" i="18"/>
  <c r="N15" i="18"/>
  <c r="L15" i="18"/>
  <c r="K15" i="18"/>
  <c r="H15" i="18"/>
  <c r="G15" i="18"/>
  <c r="E15" i="18"/>
  <c r="D15" i="18"/>
  <c r="AC14" i="18"/>
  <c r="AB14" i="18"/>
  <c r="Z14" i="18"/>
  <c r="Y14" i="18"/>
  <c r="V14" i="18"/>
  <c r="U14" i="18"/>
  <c r="S14" i="18"/>
  <c r="R14" i="18"/>
  <c r="O14" i="18"/>
  <c r="N14" i="18"/>
  <c r="L14" i="18"/>
  <c r="K14" i="18"/>
  <c r="H14" i="18"/>
  <c r="G14" i="18"/>
  <c r="E14" i="18"/>
  <c r="D14" i="18"/>
  <c r="AC13" i="18"/>
  <c r="AB13" i="18"/>
  <c r="Z13" i="18"/>
  <c r="Y13" i="18"/>
  <c r="V13" i="18"/>
  <c r="U13" i="18"/>
  <c r="S13" i="18"/>
  <c r="R13" i="18"/>
  <c r="O13" i="18"/>
  <c r="N13" i="18"/>
  <c r="L13" i="18"/>
  <c r="K13" i="18"/>
  <c r="H13" i="18"/>
  <c r="G13" i="18"/>
  <c r="E13" i="18"/>
  <c r="D13" i="18"/>
  <c r="AC12" i="18"/>
  <c r="AB12" i="18"/>
  <c r="Z12" i="18"/>
  <c r="Y12" i="18"/>
  <c r="V12" i="18"/>
  <c r="U12" i="18"/>
  <c r="S12" i="18"/>
  <c r="R12" i="18"/>
  <c r="O12" i="18"/>
  <c r="N12" i="18"/>
  <c r="L12" i="18"/>
  <c r="K12" i="18"/>
  <c r="H12" i="18"/>
  <c r="G12" i="18"/>
  <c r="E12" i="18"/>
  <c r="D12" i="18"/>
  <c r="AC11" i="18"/>
  <c r="AB11" i="18"/>
  <c r="Z11" i="18"/>
  <c r="Y11" i="18"/>
  <c r="V11" i="18"/>
  <c r="U11" i="18"/>
  <c r="S11" i="18"/>
  <c r="R11" i="18"/>
  <c r="O11" i="18"/>
  <c r="N11" i="18"/>
  <c r="L11" i="18"/>
  <c r="K11" i="18"/>
  <c r="H11" i="18"/>
  <c r="G11" i="18"/>
  <c r="E11" i="18"/>
  <c r="D11" i="18"/>
  <c r="AC10" i="18"/>
  <c r="AB10" i="18"/>
  <c r="Z10" i="18"/>
  <c r="Y10" i="18"/>
  <c r="V10" i="18"/>
  <c r="U10" i="18"/>
  <c r="S10" i="18"/>
  <c r="R10" i="18"/>
  <c r="O10" i="18"/>
  <c r="N10" i="18"/>
  <c r="L10" i="18"/>
  <c r="K10" i="18"/>
  <c r="H10" i="18"/>
  <c r="G10" i="18"/>
  <c r="E10" i="18"/>
  <c r="D10" i="18"/>
  <c r="AC9" i="18"/>
  <c r="AB9" i="18"/>
  <c r="Z9" i="18"/>
  <c r="Y9" i="18"/>
  <c r="V9" i="18"/>
  <c r="U9" i="18"/>
  <c r="S9" i="18"/>
  <c r="R9" i="18"/>
  <c r="O9" i="18"/>
  <c r="N9" i="18"/>
  <c r="L9" i="18"/>
  <c r="K9" i="18"/>
  <c r="H9" i="18"/>
  <c r="G9" i="18"/>
  <c r="E9" i="18"/>
  <c r="D9" i="18"/>
  <c r="AC8" i="18"/>
  <c r="AC17" i="18"/>
  <c r="AB8" i="18"/>
  <c r="Z8" i="18"/>
  <c r="Z17" i="18"/>
  <c r="Y8" i="18"/>
  <c r="V8" i="18"/>
  <c r="V17" i="18"/>
  <c r="U8" i="18"/>
  <c r="S8" i="18"/>
  <c r="S17" i="18"/>
  <c r="R8" i="18"/>
  <c r="O8" i="18"/>
  <c r="O17" i="18"/>
  <c r="N8" i="18"/>
  <c r="L8" i="18"/>
  <c r="L17" i="18"/>
  <c r="K8" i="18"/>
  <c r="H8" i="18"/>
  <c r="H17" i="18"/>
  <c r="G8" i="18"/>
  <c r="E8" i="18"/>
  <c r="E17" i="18"/>
  <c r="D8" i="18"/>
  <c r="AA5" i="18"/>
  <c r="Y5" i="18"/>
  <c r="X5" i="18"/>
  <c r="T5" i="18"/>
  <c r="R5" i="18"/>
  <c r="Q5" i="18"/>
  <c r="M5" i="18"/>
  <c r="K5" i="18"/>
  <c r="J5" i="18"/>
  <c r="F5" i="18"/>
  <c r="D5" i="18"/>
  <c r="C5" i="18"/>
  <c r="AA2" i="18"/>
  <c r="Y2" i="18"/>
  <c r="T2" i="18"/>
  <c r="R2" i="18"/>
  <c r="M2" i="18"/>
  <c r="K2" i="18"/>
  <c r="F2" i="18"/>
  <c r="D2" i="18"/>
  <c r="G7" i="18"/>
  <c r="E2" i="18"/>
  <c r="N7" i="18"/>
  <c r="N5" i="18"/>
  <c r="L2" i="18"/>
  <c r="U7" i="18"/>
  <c r="U5" i="18"/>
  <c r="S2" i="18"/>
  <c r="AB7" i="18"/>
  <c r="AB5" i="18"/>
  <c r="Z2" i="18"/>
  <c r="AC34" i="18"/>
  <c r="Z34" i="18"/>
  <c r="V34" i="18"/>
  <c r="S34" i="18"/>
  <c r="O34" i="18"/>
  <c r="L34" i="18"/>
  <c r="H34" i="18"/>
  <c r="E34" i="18"/>
  <c r="AC33" i="18"/>
  <c r="Z33" i="18"/>
  <c r="V33" i="18"/>
  <c r="S33" i="18"/>
  <c r="O33" i="18"/>
  <c r="L33" i="18"/>
  <c r="H33" i="18"/>
  <c r="E33" i="18"/>
  <c r="AC32" i="18"/>
  <c r="Z32" i="18"/>
  <c r="V32" i="18"/>
  <c r="S32" i="18"/>
  <c r="O32" i="18"/>
  <c r="L32" i="18"/>
  <c r="H32" i="18"/>
  <c r="E32" i="18"/>
  <c r="AC31" i="18"/>
  <c r="Z31" i="18"/>
  <c r="V31" i="18"/>
  <c r="S31" i="18"/>
  <c r="O31" i="18"/>
  <c r="L31" i="18"/>
  <c r="H31" i="18"/>
  <c r="E31" i="18"/>
  <c r="AC30" i="18"/>
  <c r="Z30" i="18"/>
  <c r="V30" i="18"/>
  <c r="S30" i="18"/>
  <c r="O30" i="18"/>
  <c r="L30" i="18"/>
  <c r="H30" i="18"/>
  <c r="E30" i="18"/>
  <c r="AC29" i="18"/>
  <c r="Z29" i="18"/>
  <c r="V29" i="18"/>
  <c r="S29" i="18"/>
  <c r="O29" i="18"/>
  <c r="L29" i="18"/>
  <c r="H29" i="18"/>
  <c r="E29" i="18"/>
  <c r="AC28" i="18"/>
  <c r="Z28" i="18"/>
  <c r="V28" i="18"/>
  <c r="S28" i="18"/>
  <c r="O28" i="18"/>
  <c r="L28" i="18"/>
  <c r="H28" i="18"/>
  <c r="E28" i="18"/>
  <c r="AC27" i="18"/>
  <c r="Z27" i="18"/>
  <c r="V27" i="18"/>
  <c r="S27" i="18"/>
  <c r="O27" i="18"/>
  <c r="L27" i="18"/>
  <c r="H27" i="18"/>
  <c r="E27" i="18"/>
  <c r="AC26" i="18"/>
  <c r="AC35" i="18"/>
  <c r="Z26" i="18"/>
  <c r="Z35" i="18"/>
  <c r="V26" i="18"/>
  <c r="V35" i="18"/>
  <c r="S26" i="18"/>
  <c r="S35" i="18"/>
  <c r="O26" i="18"/>
  <c r="O35" i="18"/>
  <c r="L26" i="18"/>
  <c r="L35" i="18"/>
  <c r="H26" i="18"/>
  <c r="H35" i="18"/>
  <c r="E26" i="18"/>
  <c r="E35" i="18"/>
  <c r="F20" i="18"/>
  <c r="D20" i="18"/>
  <c r="M20" i="18"/>
  <c r="K20" i="18"/>
  <c r="T20" i="18"/>
  <c r="R20" i="18"/>
  <c r="AA20" i="18"/>
  <c r="Y20" i="18"/>
  <c r="G17" i="18"/>
  <c r="G5" i="18"/>
  <c r="AB25" i="18"/>
  <c r="AB23" i="18"/>
  <c r="Z20" i="18"/>
  <c r="U25" i="18"/>
  <c r="U23" i="18"/>
  <c r="S20" i="18"/>
  <c r="N25" i="18"/>
  <c r="N23" i="18"/>
  <c r="L20" i="18"/>
  <c r="G25" i="18"/>
  <c r="E20" i="18"/>
  <c r="G35" i="18"/>
  <c r="G23" i="18"/>
  <c r="AE35" i="17"/>
  <c r="AE34" i="17"/>
  <c r="AB34" i="17"/>
  <c r="Y34" i="17"/>
  <c r="U34" i="17"/>
  <c r="R34" i="17"/>
  <c r="N34" i="17"/>
  <c r="K34" i="17"/>
  <c r="G34" i="17"/>
  <c r="D34" i="17"/>
  <c r="AE33" i="17"/>
  <c r="AB33" i="17"/>
  <c r="Y33" i="17"/>
  <c r="U33" i="17"/>
  <c r="R33" i="17"/>
  <c r="N33" i="17"/>
  <c r="K33" i="17"/>
  <c r="G33" i="17"/>
  <c r="D33" i="17"/>
  <c r="AE32" i="17"/>
  <c r="AB32" i="17"/>
  <c r="Y32" i="17"/>
  <c r="U32" i="17"/>
  <c r="R32" i="17"/>
  <c r="N32" i="17"/>
  <c r="K32" i="17"/>
  <c r="G32" i="17"/>
  <c r="D32" i="17"/>
  <c r="AE31" i="17"/>
  <c r="AB31" i="17"/>
  <c r="Y31" i="17"/>
  <c r="U31" i="17"/>
  <c r="R31" i="17"/>
  <c r="N31" i="17"/>
  <c r="K31" i="17"/>
  <c r="G31" i="17"/>
  <c r="D31" i="17"/>
  <c r="AE30" i="17"/>
  <c r="AB30" i="17"/>
  <c r="Y30" i="17"/>
  <c r="U30" i="17"/>
  <c r="R30" i="17"/>
  <c r="N30" i="17"/>
  <c r="K30" i="17"/>
  <c r="G30" i="17"/>
  <c r="D30" i="17"/>
  <c r="AE29" i="17"/>
  <c r="AB29" i="17"/>
  <c r="Y29" i="17"/>
  <c r="U29" i="17"/>
  <c r="R29" i="17"/>
  <c r="N29" i="17"/>
  <c r="K29" i="17"/>
  <c r="G29" i="17"/>
  <c r="D29" i="17"/>
  <c r="AE28" i="17"/>
  <c r="AB28" i="17"/>
  <c r="Y28" i="17"/>
  <c r="U28" i="17"/>
  <c r="R28" i="17"/>
  <c r="N28" i="17"/>
  <c r="K28" i="17"/>
  <c r="G28" i="17"/>
  <c r="D28" i="17"/>
  <c r="AE27" i="17"/>
  <c r="AB27" i="17"/>
  <c r="Y27" i="17"/>
  <c r="U27" i="17"/>
  <c r="R27" i="17"/>
  <c r="N27" i="17"/>
  <c r="K27" i="17"/>
  <c r="G27" i="17"/>
  <c r="D27" i="17"/>
  <c r="AE26" i="17"/>
  <c r="AB26" i="17"/>
  <c r="Y26" i="17"/>
  <c r="U26" i="17"/>
  <c r="R26" i="17"/>
  <c r="N26" i="17"/>
  <c r="K26" i="17"/>
  <c r="G26" i="17"/>
  <c r="D26" i="17"/>
  <c r="AE25" i="17"/>
  <c r="AE24" i="17"/>
  <c r="AE23" i="17"/>
  <c r="AA23" i="17"/>
  <c r="Y23" i="17"/>
  <c r="X23" i="17"/>
  <c r="T23" i="17"/>
  <c r="R23" i="17"/>
  <c r="Q23" i="17"/>
  <c r="M23" i="17"/>
  <c r="K23" i="17"/>
  <c r="J23" i="17"/>
  <c r="F23" i="17"/>
  <c r="D23" i="17"/>
  <c r="C23" i="17"/>
  <c r="AE22" i="17"/>
  <c r="AE21" i="17"/>
  <c r="AE20" i="17"/>
  <c r="AC16" i="17"/>
  <c r="AB16" i="17"/>
  <c r="Z16" i="17"/>
  <c r="Y16" i="17"/>
  <c r="V16" i="17"/>
  <c r="U16" i="17"/>
  <c r="S16" i="17"/>
  <c r="R16" i="17"/>
  <c r="O16" i="17"/>
  <c r="N16" i="17"/>
  <c r="L16" i="17"/>
  <c r="K16" i="17"/>
  <c r="H16" i="17"/>
  <c r="G16" i="17"/>
  <c r="E16" i="17"/>
  <c r="D16" i="17"/>
  <c r="AC15" i="17"/>
  <c r="AB15" i="17"/>
  <c r="Z15" i="17"/>
  <c r="Y15" i="17"/>
  <c r="V15" i="17"/>
  <c r="U15" i="17"/>
  <c r="S15" i="17"/>
  <c r="R15" i="17"/>
  <c r="O15" i="17"/>
  <c r="N15" i="17"/>
  <c r="L15" i="17"/>
  <c r="K15" i="17"/>
  <c r="H15" i="17"/>
  <c r="G15" i="17"/>
  <c r="E15" i="17"/>
  <c r="D15" i="17"/>
  <c r="AC14" i="17"/>
  <c r="AB14" i="17"/>
  <c r="Z14" i="17"/>
  <c r="Y14" i="17"/>
  <c r="V14" i="17"/>
  <c r="U14" i="17"/>
  <c r="S14" i="17"/>
  <c r="R14" i="17"/>
  <c r="O14" i="17"/>
  <c r="N14" i="17"/>
  <c r="L14" i="17"/>
  <c r="K14" i="17"/>
  <c r="H14" i="17"/>
  <c r="G14" i="17"/>
  <c r="E14" i="17"/>
  <c r="D14" i="17"/>
  <c r="AC13" i="17"/>
  <c r="AB13" i="17"/>
  <c r="Z13" i="17"/>
  <c r="Y13" i="17"/>
  <c r="V13" i="17"/>
  <c r="U13" i="17"/>
  <c r="S13" i="17"/>
  <c r="R13" i="17"/>
  <c r="O13" i="17"/>
  <c r="N13" i="17"/>
  <c r="L13" i="17"/>
  <c r="K13" i="17"/>
  <c r="H13" i="17"/>
  <c r="G13" i="17"/>
  <c r="E13" i="17"/>
  <c r="D13" i="17"/>
  <c r="AC12" i="17"/>
  <c r="AB12" i="17"/>
  <c r="Z12" i="17"/>
  <c r="Y12" i="17"/>
  <c r="V12" i="17"/>
  <c r="U12" i="17"/>
  <c r="S12" i="17"/>
  <c r="R12" i="17"/>
  <c r="O12" i="17"/>
  <c r="N12" i="17"/>
  <c r="L12" i="17"/>
  <c r="K12" i="17"/>
  <c r="H12" i="17"/>
  <c r="G12" i="17"/>
  <c r="E12" i="17"/>
  <c r="D12" i="17"/>
  <c r="AC11" i="17"/>
  <c r="AB11" i="17"/>
  <c r="Z11" i="17"/>
  <c r="Y11" i="17"/>
  <c r="V11" i="17"/>
  <c r="U11" i="17"/>
  <c r="S11" i="17"/>
  <c r="R11" i="17"/>
  <c r="O11" i="17"/>
  <c r="N11" i="17"/>
  <c r="L11" i="17"/>
  <c r="K11" i="17"/>
  <c r="H11" i="17"/>
  <c r="G11" i="17"/>
  <c r="E11" i="17"/>
  <c r="D11" i="17"/>
  <c r="AC10" i="17"/>
  <c r="AB10" i="17"/>
  <c r="Z10" i="17"/>
  <c r="Y10" i="17"/>
  <c r="V10" i="17"/>
  <c r="U10" i="17"/>
  <c r="S10" i="17"/>
  <c r="R10" i="17"/>
  <c r="O10" i="17"/>
  <c r="N10" i="17"/>
  <c r="L10" i="17"/>
  <c r="K10" i="17"/>
  <c r="H10" i="17"/>
  <c r="G10" i="17"/>
  <c r="E10" i="17"/>
  <c r="D10" i="17"/>
  <c r="AC9" i="17"/>
  <c r="AB9" i="17"/>
  <c r="Z9" i="17"/>
  <c r="Y9" i="17"/>
  <c r="V9" i="17"/>
  <c r="U9" i="17"/>
  <c r="S9" i="17"/>
  <c r="R9" i="17"/>
  <c r="O9" i="17"/>
  <c r="N9" i="17"/>
  <c r="L9" i="17"/>
  <c r="K9" i="17"/>
  <c r="H9" i="17"/>
  <c r="G9" i="17"/>
  <c r="E9" i="17"/>
  <c r="D9" i="17"/>
  <c r="AC8" i="17"/>
  <c r="AC17" i="17"/>
  <c r="AB8" i="17"/>
  <c r="Z8" i="17"/>
  <c r="Z17" i="17"/>
  <c r="Y8" i="17"/>
  <c r="V8" i="17"/>
  <c r="V17" i="17"/>
  <c r="U8" i="17"/>
  <c r="S8" i="17"/>
  <c r="S17" i="17"/>
  <c r="R8" i="17"/>
  <c r="O8" i="17"/>
  <c r="O17" i="17"/>
  <c r="N8" i="17"/>
  <c r="L8" i="17"/>
  <c r="L17" i="17"/>
  <c r="K8" i="17"/>
  <c r="H8" i="17"/>
  <c r="H17" i="17"/>
  <c r="G8" i="17"/>
  <c r="E8" i="17"/>
  <c r="E17" i="17"/>
  <c r="D8" i="17"/>
  <c r="AA5" i="17"/>
  <c r="Y5" i="17"/>
  <c r="X5" i="17"/>
  <c r="T5" i="17"/>
  <c r="R5" i="17"/>
  <c r="Q5" i="17"/>
  <c r="M5" i="17"/>
  <c r="K5" i="17"/>
  <c r="J5" i="17"/>
  <c r="F5" i="17"/>
  <c r="D5" i="17"/>
  <c r="C5" i="17"/>
  <c r="AA2" i="17"/>
  <c r="Y2" i="17"/>
  <c r="T2" i="17"/>
  <c r="R2" i="17"/>
  <c r="M2" i="17"/>
  <c r="K2" i="17"/>
  <c r="F2" i="17"/>
  <c r="D2" i="17"/>
  <c r="G7" i="17"/>
  <c r="E2" i="17"/>
  <c r="N7" i="17"/>
  <c r="N5" i="17"/>
  <c r="L2" i="17"/>
  <c r="U7" i="17"/>
  <c r="U5" i="17"/>
  <c r="S2" i="17"/>
  <c r="AB7" i="17"/>
  <c r="AB5" i="17"/>
  <c r="Z2" i="17"/>
  <c r="AC34" i="17"/>
  <c r="Z34" i="17"/>
  <c r="V34" i="17"/>
  <c r="S34" i="17"/>
  <c r="O34" i="17"/>
  <c r="L34" i="17"/>
  <c r="H34" i="17"/>
  <c r="E34" i="17"/>
  <c r="AC33" i="17"/>
  <c r="Z33" i="17"/>
  <c r="V33" i="17"/>
  <c r="S33" i="17"/>
  <c r="O33" i="17"/>
  <c r="L33" i="17"/>
  <c r="H33" i="17"/>
  <c r="E33" i="17"/>
  <c r="AC32" i="17"/>
  <c r="Z32" i="17"/>
  <c r="V32" i="17"/>
  <c r="S32" i="17"/>
  <c r="O32" i="17"/>
  <c r="L32" i="17"/>
  <c r="H32" i="17"/>
  <c r="E32" i="17"/>
  <c r="AC31" i="17"/>
  <c r="Z31" i="17"/>
  <c r="V31" i="17"/>
  <c r="S31" i="17"/>
  <c r="O31" i="17"/>
  <c r="L31" i="17"/>
  <c r="H31" i="17"/>
  <c r="E31" i="17"/>
  <c r="AC30" i="17"/>
  <c r="Z30" i="17"/>
  <c r="V30" i="17"/>
  <c r="S30" i="17"/>
  <c r="O30" i="17"/>
  <c r="L30" i="17"/>
  <c r="H30" i="17"/>
  <c r="E30" i="17"/>
  <c r="AC29" i="17"/>
  <c r="Z29" i="17"/>
  <c r="V29" i="17"/>
  <c r="S29" i="17"/>
  <c r="O29" i="17"/>
  <c r="L29" i="17"/>
  <c r="H29" i="17"/>
  <c r="E29" i="17"/>
  <c r="AC28" i="17"/>
  <c r="Z28" i="17"/>
  <c r="V28" i="17"/>
  <c r="S28" i="17"/>
  <c r="O28" i="17"/>
  <c r="L28" i="17"/>
  <c r="H28" i="17"/>
  <c r="E28" i="17"/>
  <c r="AC27" i="17"/>
  <c r="Z27" i="17"/>
  <c r="V27" i="17"/>
  <c r="S27" i="17"/>
  <c r="O27" i="17"/>
  <c r="L27" i="17"/>
  <c r="H27" i="17"/>
  <c r="E27" i="17"/>
  <c r="AC26" i="17"/>
  <c r="AC35" i="17"/>
  <c r="Z26" i="17"/>
  <c r="Z35" i="17"/>
  <c r="V26" i="17"/>
  <c r="V35" i="17"/>
  <c r="S26" i="17"/>
  <c r="S35" i="17"/>
  <c r="O26" i="17"/>
  <c r="O35" i="17"/>
  <c r="L26" i="17"/>
  <c r="L35" i="17"/>
  <c r="H26" i="17"/>
  <c r="H35" i="17"/>
  <c r="E26" i="17"/>
  <c r="E35" i="17"/>
  <c r="F20" i="17"/>
  <c r="D20" i="17"/>
  <c r="M20" i="17"/>
  <c r="K20" i="17"/>
  <c r="T20" i="17"/>
  <c r="R20" i="17"/>
  <c r="AA20" i="17"/>
  <c r="Y20" i="17"/>
  <c r="G17" i="17"/>
  <c r="G5" i="17"/>
  <c r="AB25" i="17"/>
  <c r="AB23" i="17"/>
  <c r="Z20" i="17"/>
  <c r="U25" i="17"/>
  <c r="U23" i="17"/>
  <c r="S20" i="17"/>
  <c r="N25" i="17"/>
  <c r="N23" i="17"/>
  <c r="L20" i="17"/>
  <c r="G25" i="17"/>
  <c r="E20" i="17"/>
  <c r="G35" i="17"/>
  <c r="G23" i="17"/>
  <c r="L8" i="12"/>
  <c r="L13" i="12"/>
  <c r="L18" i="12"/>
  <c r="L23" i="12"/>
  <c r="L28" i="12"/>
  <c r="L33" i="12"/>
  <c r="L38" i="12"/>
  <c r="L43" i="12"/>
  <c r="L48" i="12"/>
  <c r="L53" i="12"/>
  <c r="L58" i="12"/>
  <c r="L63" i="12"/>
  <c r="L68" i="12"/>
  <c r="L73" i="12"/>
  <c r="L78" i="12"/>
  <c r="L83" i="12"/>
  <c r="L88" i="12"/>
  <c r="L93" i="12"/>
  <c r="L98" i="12"/>
  <c r="J8" i="12"/>
  <c r="J13" i="12"/>
  <c r="J18" i="12"/>
  <c r="J23" i="12"/>
  <c r="J28" i="12"/>
  <c r="J33" i="12"/>
  <c r="J38" i="12"/>
  <c r="J43" i="12"/>
  <c r="J48" i="12"/>
  <c r="J53" i="12"/>
  <c r="J58" i="12"/>
  <c r="J63" i="12"/>
  <c r="J68" i="12"/>
  <c r="J73" i="12"/>
  <c r="J78" i="12"/>
  <c r="J83" i="12"/>
  <c r="J88" i="12"/>
  <c r="J93" i="12"/>
  <c r="J98" i="12"/>
  <c r="H8" i="12"/>
  <c r="H13" i="12"/>
  <c r="H18" i="12"/>
  <c r="H23" i="12"/>
  <c r="H28" i="12"/>
  <c r="H33" i="12"/>
  <c r="H38" i="12"/>
  <c r="H43" i="12"/>
  <c r="H48" i="12"/>
  <c r="H53" i="12"/>
  <c r="H58" i="12"/>
  <c r="H63" i="12"/>
  <c r="H68" i="12"/>
  <c r="H73" i="12"/>
  <c r="H78" i="12"/>
  <c r="H83" i="12"/>
  <c r="H88" i="12"/>
  <c r="H93" i="12"/>
  <c r="H98" i="12"/>
  <c r="F8" i="12"/>
  <c r="F13" i="12"/>
  <c r="F18" i="12"/>
  <c r="F23" i="12"/>
  <c r="F28" i="12"/>
  <c r="F33" i="12"/>
  <c r="F38" i="12"/>
  <c r="F43" i="12"/>
  <c r="F48" i="12"/>
  <c r="F53" i="12"/>
  <c r="F58" i="12"/>
  <c r="F63" i="12"/>
  <c r="F68" i="12"/>
  <c r="F73" i="12"/>
  <c r="F78" i="12"/>
  <c r="F83" i="12"/>
  <c r="F88" i="12"/>
  <c r="F93" i="12"/>
  <c r="F98" i="12"/>
  <c r="B8" i="12"/>
  <c r="D8" i="12"/>
  <c r="D3" i="12"/>
  <c r="B13" i="12"/>
  <c r="D13" i="12"/>
  <c r="B18" i="12"/>
  <c r="D18" i="12"/>
  <c r="B23" i="12"/>
  <c r="D23" i="12"/>
  <c r="B28" i="12"/>
  <c r="D28" i="12"/>
  <c r="B33" i="12"/>
  <c r="D33" i="12"/>
  <c r="B38" i="12"/>
  <c r="D38" i="12"/>
  <c r="B43" i="12"/>
  <c r="D43" i="12"/>
  <c r="B48" i="12"/>
  <c r="D48" i="12"/>
  <c r="B53" i="12"/>
  <c r="D53" i="12"/>
  <c r="B58" i="12"/>
  <c r="D58" i="12"/>
  <c r="B63" i="12"/>
  <c r="D63" i="12"/>
  <c r="B68" i="12"/>
  <c r="D68" i="12"/>
  <c r="B73" i="12"/>
  <c r="D73" i="12"/>
  <c r="B78" i="12"/>
  <c r="D78" i="12"/>
  <c r="B83" i="12"/>
  <c r="D83" i="12"/>
  <c r="B88" i="12"/>
  <c r="D88" i="12"/>
  <c r="B93" i="12"/>
  <c r="D93" i="12"/>
  <c r="B98" i="12"/>
  <c r="D98" i="12"/>
</calcChain>
</file>

<file path=xl/sharedStrings.xml><?xml version="1.0" encoding="utf-8"?>
<sst xmlns="http://schemas.openxmlformats.org/spreadsheetml/2006/main" count="4009" uniqueCount="298">
  <si>
    <t>2022 KBL Standings</t>
  </si>
  <si>
    <t>DW</t>
  </si>
  <si>
    <t>DL</t>
  </si>
  <si>
    <t>LW</t>
  </si>
  <si>
    <t>LL</t>
  </si>
  <si>
    <t xml:space="preserve"> </t>
  </si>
  <si>
    <t>Atlantic League</t>
  </si>
  <si>
    <t>Pacific League</t>
  </si>
  <si>
    <t>W/L</t>
  </si>
  <si>
    <t>Division</t>
  </si>
  <si>
    <t>League</t>
  </si>
  <si>
    <t>Pacific</t>
  </si>
  <si>
    <t>Total</t>
  </si>
  <si>
    <t>Streak</t>
  </si>
  <si>
    <t>Home</t>
  </si>
  <si>
    <t>Away</t>
  </si>
  <si>
    <t>Last 10</t>
  </si>
  <si>
    <t>Last 25</t>
  </si>
  <si>
    <t>Atlantic</t>
  </si>
  <si>
    <t>North Division</t>
  </si>
  <si>
    <t>W</t>
  </si>
  <si>
    <t>L</t>
  </si>
  <si>
    <t>GB</t>
  </si>
  <si>
    <t>PCT %</t>
  </si>
  <si>
    <t>Runs</t>
  </si>
  <si>
    <t>South Division</t>
  </si>
  <si>
    <t>x-</t>
  </si>
  <si>
    <t>clinched division title</t>
  </si>
  <si>
    <t>y-</t>
  </si>
  <si>
    <t>z-</t>
  </si>
  <si>
    <t>clinched home field advantage in KBL World Series</t>
  </si>
  <si>
    <t>KBL Games still pending from</t>
  </si>
  <si>
    <t>Game #</t>
  </si>
  <si>
    <t>Date</t>
  </si>
  <si>
    <t># of games</t>
  </si>
  <si>
    <t>Rescheduled Date</t>
  </si>
  <si>
    <t>KBL Regular Season</t>
  </si>
  <si>
    <t>Week</t>
  </si>
  <si>
    <t>Game</t>
  </si>
  <si>
    <t>Tuesday</t>
  </si>
  <si>
    <t>Inning</t>
  </si>
  <si>
    <t>MLB Game Winners</t>
  </si>
  <si>
    <t>Tuesday's Games</t>
  </si>
  <si>
    <t>Time (ET)</t>
  </si>
  <si>
    <t>Boston</t>
  </si>
  <si>
    <t>at</t>
  </si>
  <si>
    <t>Detroit</t>
  </si>
  <si>
    <t>Cleveland</t>
  </si>
  <si>
    <t>Cincinnati</t>
  </si>
  <si>
    <t>Seattle</t>
  </si>
  <si>
    <t>Chicago White Sox</t>
  </si>
  <si>
    <t>Perfect Bonus</t>
  </si>
  <si>
    <t>Home Bonus</t>
  </si>
  <si>
    <t>Chicago Cubs</t>
  </si>
  <si>
    <t>Pittsburgh</t>
  </si>
  <si>
    <t>Tampa Bay</t>
  </si>
  <si>
    <t>Atlanta</t>
  </si>
  <si>
    <t>San Francisco</t>
  </si>
  <si>
    <t>Oakland</t>
  </si>
  <si>
    <t>San Diego</t>
  </si>
  <si>
    <t>NY Mets</t>
  </si>
  <si>
    <t>Philadelphia</t>
  </si>
  <si>
    <t>NY Yankees</t>
  </si>
  <si>
    <t>Milwaukee</t>
  </si>
  <si>
    <t>Baltimore</t>
  </si>
  <si>
    <t>Toronto</t>
  </si>
  <si>
    <t>LA Angels</t>
  </si>
  <si>
    <t>Saint Louis</t>
  </si>
  <si>
    <t>Miami</t>
  </si>
  <si>
    <t>Texas</t>
  </si>
  <si>
    <t>Houston</t>
  </si>
  <si>
    <t>Washington</t>
  </si>
  <si>
    <t>LA Dodgers</t>
  </si>
  <si>
    <t>Minnesota</t>
  </si>
  <si>
    <t>Colorado</t>
  </si>
  <si>
    <t>Arizona</t>
  </si>
  <si>
    <t>Kansas City</t>
  </si>
  <si>
    <t>Top</t>
  </si>
  <si>
    <t>Bottom</t>
  </si>
  <si>
    <t>Tiebreaker</t>
  </si>
  <si>
    <t>TB</t>
  </si>
  <si>
    <t>KBL Schedule</t>
  </si>
  <si>
    <t>Ryan Smith</t>
  </si>
  <si>
    <t>Jared Lemin</t>
  </si>
  <si>
    <t>Nate Steis</t>
  </si>
  <si>
    <t>Bucky Pollick</t>
  </si>
  <si>
    <t>Andrew Bacha</t>
  </si>
  <si>
    <t>Scotty Asti</t>
  </si>
  <si>
    <t>Mike Beimel</t>
  </si>
  <si>
    <t>Chris Walter</t>
  </si>
  <si>
    <t>Jimmy Brown</t>
  </si>
  <si>
    <t>Tyler Daniels</t>
  </si>
  <si>
    <t>Brandon Tyra</t>
  </si>
  <si>
    <t>Cameron Hughes</t>
  </si>
  <si>
    <t>Will Higginbotham</t>
  </si>
  <si>
    <t>Jake Mercer</t>
  </si>
  <si>
    <t>Wednesday</t>
  </si>
  <si>
    <t>Wednesday's Games</t>
  </si>
  <si>
    <t>Monday/Thursday</t>
  </si>
  <si>
    <t>Monday's Games</t>
  </si>
  <si>
    <t>Thursday's Games</t>
  </si>
  <si>
    <t>KBL Rulebook</t>
  </si>
  <si>
    <t>Rulebook Categories</t>
  </si>
  <si>
    <t>League Rules</t>
  </si>
  <si>
    <t>KBL Weekly Schedule</t>
  </si>
  <si>
    <t>How To Play</t>
  </si>
  <si>
    <t>Tiebreakers/Extra Innings</t>
  </si>
  <si>
    <t>Postseason</t>
  </si>
  <si>
    <t>Payouts</t>
  </si>
  <si>
    <t>The Regular Season will consist of a 120 game season/20 weeks/6 games a week (Monday's KBL picks will be included into Thursday's KBL games.)</t>
  </si>
  <si>
    <t>Game Days are Tuesdays, Wednesdays, Mondays/Thursdays combo, Fridays, Saturdays, &amp; Sundays.</t>
  </si>
  <si>
    <t>Regular Season Game Picks (Scoring System)</t>
  </si>
  <si>
    <t>Regular season 5 mandated games/4 selected and 5 open picks/6 games a week</t>
  </si>
  <si>
    <t>Mandated Pick #1</t>
  </si>
  <si>
    <t>Monday/Thursday combine -- Only teams not playing Thursday gets Monday</t>
  </si>
  <si>
    <t>Mandated Pick #2</t>
  </si>
  <si>
    <t>Mandated Pick #3</t>
  </si>
  <si>
    <t>9 picks representing 9 innings</t>
  </si>
  <si>
    <t>Mandated Pick #4</t>
  </si>
  <si>
    <t>Open Pick #1</t>
  </si>
  <si>
    <t>Excluding bonus points, there will a total of 21 points awarded for game (pick) winners.</t>
  </si>
  <si>
    <t>Open Pick #2</t>
  </si>
  <si>
    <t>Open Pick #3</t>
  </si>
  <si>
    <t>There is 1 point for home field advantage. If road players gets all 9 picks correctly in a single game then they get 1 "perfect bonus" point.</t>
  </si>
  <si>
    <t>Open Pick #4</t>
  </si>
  <si>
    <t>Open Pick #5</t>
  </si>
  <si>
    <t>Players are responsible for submitting their picks on time, failure to do so will result in a forfeit for the next three games (or next series)</t>
  </si>
  <si>
    <t>If a player gets a 3rd forfeit and they will be dismissed from the league and won't be asked to play again.</t>
  </si>
  <si>
    <t>Picks don't necessary have to be submitted on the day they are due. They can be sent as soon as the Draw Sheet is released.</t>
  </si>
  <si>
    <t>If a MLB game is shortened before 9 innings and declared final then the said MLB game is over then the said pick in the KBL game will be declared a winner.</t>
  </si>
  <si>
    <t>If a MLB game goes into extra innings and a winner is declared then the pick will be winner of the said game.</t>
  </si>
  <si>
    <t>When a game gets cancelled and won't be played in the original series then the pick will be undecided until the said game is played.</t>
  </si>
  <si>
    <t xml:space="preserve">The pick for the 2nd game, only if is it a pervious cancelled game, can be used if a player has previously picked the said game. </t>
  </si>
  <si>
    <t>If the 1st game of a doubleheader is a makeup game then the 2nd game can only be picked.</t>
  </si>
  <si>
    <t>If game does not get played before the end of the KBL season then the pick will be voided regardless the number of points.</t>
  </si>
  <si>
    <t>Any games not listed on the Draw Sheet cannot be used as an open picks. In other words, in a doubleheader, if Game #1 is on the Draw Sheet and not Game #2 then Game #1 can only be used.</t>
  </si>
  <si>
    <t>Hint: Be careful picking non-division games in the final game of the each series because there is a possibility the game won't be played if it is nearing the final two months of the MLB season.</t>
  </si>
  <si>
    <t>KBL season becomes official after 75 KLB games are played in the event the MLB season gets cut short and prizes will be awarded in full.</t>
  </si>
  <si>
    <t>Official date of KBL Pennant Races is Game 85 -- 1st game of Week 15.</t>
  </si>
  <si>
    <t>During the MLB All Star Break, there will be no KBL Games for the respective week.</t>
  </si>
  <si>
    <r>
      <t xml:space="preserve">Every player </t>
    </r>
    <r>
      <rPr>
        <b/>
        <u/>
        <sz val="11"/>
        <color rgb="FFFF0000"/>
        <rFont val="Calibri"/>
        <family val="2"/>
        <scheme val="minor"/>
      </rPr>
      <t>MUST</t>
    </r>
    <r>
      <rPr>
        <sz val="11"/>
        <color theme="1"/>
        <rFont val="Calibri"/>
        <family val="2"/>
        <scheme val="minor"/>
      </rPr>
      <t xml:space="preserve"> finish the KBL Regular Season regardless of record, failure to do so will result in never be asked to play in any leagues run under the business name of Asti Enterprises ever again.</t>
    </r>
  </si>
  <si>
    <t>There will be two series each week and each series will consists of three games with the same opponent.</t>
  </si>
  <si>
    <t>The Mid Week Series will be Tuesday, Wednesday, and Thursday (Monday will be included into Thursday) and the Weekend Series will be Friday, Saturday, and Sunday.</t>
  </si>
  <si>
    <t>The Lineup Sheet will be released on Monday and Thursday nights.</t>
  </si>
  <si>
    <t>The Draw Sheet will be released on Friday mornings. Picks for Monday, Tuesday, Wednesday, and Thursday will be due by Monday at 7pm while the picks for Friday, Saturday, and Sunday will be due by Thursday at 7pm.</t>
  </si>
  <si>
    <t>Players can submit their picks for both series of the week if they prefer. The commissioner strongly suggest this if you are going on a vacation lasting at least a week.</t>
  </si>
  <si>
    <t>A MLB link will be sent to your email prior to the start of the season. The link will have the Final Results Sheet and Updated Standings on a daily basis. I will provide updates on a nightly basis until around 9:30 PM otherwise I will update it the following morning.</t>
  </si>
  <si>
    <t>You will given 5 mandated games on the Draw Sheet but only picking 4 games from most confident to least confident. The 4 point pick will be your most confident.</t>
  </si>
  <si>
    <t>The 1st mandated pick is 4 points each, the 2nd mandated pick is 3 points each, the 3rd mandated pick will be 2 points each, and 4th and final pick will be 1 point.</t>
  </si>
  <si>
    <t>In addition, there will be 5 open picks per game (full cycle every 6 games). In other words, You will be using each MLB team as an open each week.</t>
  </si>
  <si>
    <t>The top open is 4 points each, the 2nd open pick is 3 points each, the 3rd mandated pick will be 2 points each, and 4th and 5th (final) pick will be 1 point.</t>
  </si>
  <si>
    <t>You can pick the same team twice in a single KBL game (Once as Mandated Pick and once as an Open Pick). You can pick both teams in a MLB Game for a single KBL game but it isn't strongly encouraged.</t>
  </si>
  <si>
    <t>You can a pick a team up to 8 points in a single KBL game and there is no limits on how many times you can use this option in a single season.</t>
  </si>
  <si>
    <t>You can pick mulitple teams twice in a single KBL game as well.</t>
  </si>
  <si>
    <t>You will be using all 30 MLB teams as an open pick each week.</t>
  </si>
  <si>
    <t>The players has the option to submit all their picks in a single week. Picks can be changed unless the Lineup Sheet is released.</t>
  </si>
  <si>
    <t>In other words, players can submit their picks for both series (in a single week) in one time or send them separately.</t>
  </si>
  <si>
    <t>How to win with the tiebreaker score will be determined by the closeness of the tiebreaker game whether it is over or under. 1 point will be awarded to the winner.</t>
  </si>
  <si>
    <t>Game needed tiebreakers to determine an outcome will be considered "extra innings".</t>
  </si>
  <si>
    <t>The tiebreaker will be total runs of a late night game.</t>
  </si>
  <si>
    <t>If the game is still tied, another game in the following day or night will be selected and the process will continue until a winner is declared.</t>
  </si>
  <si>
    <t>Next game will likely be the 1st scheduled MLB game in the following day.</t>
  </si>
  <si>
    <t>You cannot take the same tiebreaker score in a 3 game series. It must be a different number.</t>
  </si>
  <si>
    <t>If a player submits the same tiebreaker score then he/she will get a zero for the three game series. (The commissioner will no longer text message players if this happens).</t>
  </si>
  <si>
    <t>The tiebreaker game, the score will remain the same for all extra innings needed. The score will be calcuated based on the end of the game in extra innings and not after 9 innings.</t>
  </si>
  <si>
    <t>Additional run for correct score in extra inning game. (Only if KBL game goes to extra innings.)</t>
  </si>
  <si>
    <t>If the players select the same tiebreaker score then the player who is on the road will get the tiebreaker score as predicted and the home player will get the lower next number.</t>
  </si>
  <si>
    <t>Example: If both players select 6 runs, then the road players gets 6 while the home player gets 5.</t>
  </si>
  <si>
    <t>If there is a "middle number" among the tiebreaker scores then the player with the lower tiebreaker score will be awarded to the middle number</t>
  </si>
  <si>
    <t>Example: If one player selects 10 and the other player selects 8 then the player who selected 8 runs will get the tiebreaker of 9 runs.</t>
  </si>
  <si>
    <t>If tiebreaker game gets cancelled then the next game, regardless of teams, on the schedule becomes the tiebreaker whether it is the same day or night or the 1st scheduled game of the following day.</t>
  </si>
  <si>
    <t>If the playoffs field is 8 players or less, postseason 4 mandated games/3 selected and 6 open picks/best of five game series</t>
  </si>
  <si>
    <t>1st player to win three games in a postseason series then wins the series and advances to the next round</t>
  </si>
  <si>
    <t>Home field advantage will be awarded to the player with the higher seed (better overall record) and will get 1 home bonus point.</t>
  </si>
  <si>
    <t>In a 3 game postseason series, the higher seed will be home team for Games #1 and #3 while the lower seed will be home for Game #2.</t>
  </si>
  <si>
    <t>In a 5 game postseason series, the higher seed will be home team for Games #1, #2 and #5 while the lower seed will be home for Game #3 and #4.</t>
  </si>
  <si>
    <t>If playoffs field is beyond 8 players, best of 3 series, open picks only in respective league</t>
  </si>
  <si>
    <t>Regular season 5 mandated games/4 selected and 5 open picks</t>
  </si>
  <si>
    <t>If you are in the Atlantic League then you will get Open Picks from the American League teams in MLB.</t>
  </si>
  <si>
    <t>If you are in the Pacific League then you will get Open Picks from the National League teams in MLB.</t>
  </si>
  <si>
    <t>All the Mandated Games will be from the opposite leagues.</t>
  </si>
  <si>
    <t>The leader of each league will be declared champion and advance and play for the KBL Grand Series. The league champion with the better record will host Games 1, 2, and 5 and the other champion will host Games 3 and 4.</t>
  </si>
  <si>
    <t>Home team will receive a 1 point home bonus.</t>
  </si>
  <si>
    <t>Postseason Tiebreakers. If needed, there will be a one game playoff to determine a league (if no divisions), division, and/or wild card champion following the final day of the regular season.</t>
  </si>
  <si>
    <t>The players who has the edge in a tiebreaker will "host" the one game playoff and be given a 1 point home bonus.</t>
  </si>
  <si>
    <t>The tiebreaker game will consists of 3 Mandated Games and rest will include the remaining 12 MLB games but will only select 6 games as Open Picks.</t>
  </si>
  <si>
    <t>If 2 teams, then a one game tiebreaker</t>
  </si>
  <si>
    <t>If 3 teams, then #3 will play #2 then the winner will play #1</t>
  </si>
  <si>
    <t>If 4 teams, then #3 will play #2 and #4 will play #1 then the winners will play in the next tiebreaker game.</t>
  </si>
  <si>
    <t>Note: If all the teams are in the same division then better division tiebreaker applies otherwise it will be better league record. Higher seed is "host" of tiebreaker games.</t>
  </si>
  <si>
    <t>Tiebreaker Procedures</t>
  </si>
  <si>
    <t>Better overall record</t>
  </si>
  <si>
    <t>Postseason Game Picks (Scoring System)</t>
  </si>
  <si>
    <t>Better division record (If teams are from same division.)</t>
  </si>
  <si>
    <t>Better league record (If teams are from different divisions.)</t>
  </si>
  <si>
    <t>Better head to head record</t>
  </si>
  <si>
    <t>Most runs scored (Total Points)</t>
  </si>
  <si>
    <t>Open Pick #6</t>
  </si>
  <si>
    <t>KBL Playoffs</t>
  </si>
  <si>
    <t>2021 season</t>
  </si>
  <si>
    <t>Prize</t>
  </si>
  <si>
    <t># of Players</t>
  </si>
  <si>
    <t>Amount</t>
  </si>
  <si>
    <t>2021 KBL Grand Series Winner</t>
  </si>
  <si>
    <t>2021 KBL Grand Series Loser</t>
  </si>
  <si>
    <t>League Championship Losers</t>
  </si>
  <si>
    <t>Divisional Playoffs Losers</t>
  </si>
  <si>
    <t>Wild Card Playoffs Losers</t>
  </si>
  <si>
    <t>Total Playoff Games Payouts</t>
  </si>
  <si>
    <t>Fee</t>
  </si>
  <si>
    <t>Total Purse</t>
  </si>
  <si>
    <t>Plus Late Fees Charged To KBL Players</t>
  </si>
  <si>
    <t>Plus Miscellaneous Revenue</t>
  </si>
  <si>
    <t>Less Payouts for Playoff Games</t>
  </si>
  <si>
    <t>Less Miscellaneous Payouts</t>
  </si>
  <si>
    <t>Business Intake</t>
  </si>
  <si>
    <t>------</t>
  </si>
  <si>
    <t>Friday</t>
  </si>
  <si>
    <t>Friday's Games</t>
  </si>
  <si>
    <t>Saturday</t>
  </si>
  <si>
    <t>Saturday's Games</t>
  </si>
  <si>
    <t>Sunday</t>
  </si>
  <si>
    <t>Sunday's Games</t>
  </si>
  <si>
    <t>Weeks</t>
  </si>
  <si>
    <t>Dates</t>
  </si>
  <si>
    <t>Games Number</t>
  </si>
  <si>
    <t>Series Number</t>
  </si>
  <si>
    <t>Midweek Series</t>
  </si>
  <si>
    <t>Weekend Series</t>
  </si>
  <si>
    <t xml:space="preserve">Week 1 </t>
  </si>
  <si>
    <t>to</t>
  </si>
  <si>
    <t>through</t>
  </si>
  <si>
    <t>Interleague Series</t>
  </si>
  <si>
    <t>Week 2</t>
  </si>
  <si>
    <t>Division Series</t>
  </si>
  <si>
    <t>Week 3</t>
  </si>
  <si>
    <t>Week 4</t>
  </si>
  <si>
    <t>Week 5</t>
  </si>
  <si>
    <t>League Series</t>
  </si>
  <si>
    <t>Week 6</t>
  </si>
  <si>
    <t>Week 7</t>
  </si>
  <si>
    <t>Week 8</t>
  </si>
  <si>
    <t>Week 9</t>
  </si>
  <si>
    <t>Week 10</t>
  </si>
  <si>
    <t>Week 11</t>
  </si>
  <si>
    <t>Week 12</t>
  </si>
  <si>
    <t>Week 13</t>
  </si>
  <si>
    <t>Week 14</t>
  </si>
  <si>
    <t>Week 15</t>
  </si>
  <si>
    <t>Week 16</t>
  </si>
  <si>
    <t>Week 17</t>
  </si>
  <si>
    <t>Week 18</t>
  </si>
  <si>
    <t>Week 19</t>
  </si>
  <si>
    <t>Week 20</t>
  </si>
  <si>
    <t>R</t>
  </si>
  <si>
    <t>H</t>
  </si>
  <si>
    <t>TJ Stephens</t>
  </si>
  <si>
    <t>Rain      ------      Postponed to</t>
  </si>
  <si>
    <t>August 20th</t>
  </si>
  <si>
    <t>MLB Games still pending from</t>
  </si>
  <si>
    <t>May 6th</t>
  </si>
  <si>
    <t>NY METS at PHI</t>
  </si>
  <si>
    <t>M #</t>
  </si>
  <si>
    <t>E #</t>
  </si>
  <si>
    <t>---</t>
  </si>
  <si>
    <t xml:space="preserve">        Expected</t>
  </si>
  <si>
    <t>Race for Home Field in the ALCS</t>
  </si>
  <si>
    <t>Race for Home Field in the PLCS</t>
  </si>
  <si>
    <t>Race for Home Field in the KBL World Series</t>
  </si>
  <si>
    <t>Inter</t>
  </si>
  <si>
    <t>KBL Overall</t>
  </si>
  <si>
    <t xml:space="preserve">Runs     </t>
  </si>
  <si>
    <t>Last 40</t>
  </si>
  <si>
    <t xml:space="preserve">     For     </t>
  </si>
  <si>
    <t>Against</t>
  </si>
  <si>
    <t>+/-</t>
  </si>
  <si>
    <t xml:space="preserve">  Total</t>
  </si>
  <si>
    <t>August 18th</t>
  </si>
  <si>
    <t>Ken Baum</t>
  </si>
  <si>
    <t>Game 50</t>
  </si>
  <si>
    <t>June 8th</t>
  </si>
  <si>
    <t>CHICUBS at BALT</t>
  </si>
  <si>
    <t>Suspended until August 18th</t>
  </si>
  <si>
    <t>August 15th</t>
  </si>
  <si>
    <t>When a game gets cancelled and won't be played in the series then the pick will be undecided until the two teams meet again, as determined by MLB with the rescheduled date, regardless of location.</t>
  </si>
  <si>
    <t>If game does not get played because end of the season then the KBL commissioner will attempt to find another game, if possible, to replace the said cancelled time.</t>
  </si>
  <si>
    <t>If game does not get played by the end of the KBL regular season then the pick will be voided regardless of number of points.</t>
  </si>
  <si>
    <t xml:space="preserve">When a team is playing in a doubleheader, the 2nd game can only be picked for the respective day. </t>
  </si>
  <si>
    <t>The replacement games can only be a game on a doubleheader (likely the 1st game), unless it was previously rescheduled, or if the same teams meet on a Monday or Thursday in which wasn't on the Draw Sheet, or the off week of the All Stars Game break.</t>
  </si>
  <si>
    <t>Suspended until August 15th</t>
  </si>
  <si>
    <t>Game 84</t>
  </si>
  <si>
    <t>July 17th</t>
  </si>
  <si>
    <t>DET at CLE</t>
  </si>
  <si>
    <t>10 innings</t>
  </si>
  <si>
    <t>clinched home field advantage in the ALCS</t>
  </si>
  <si>
    <t>clinched home field advantage in the PLCS</t>
  </si>
  <si>
    <t>La Angels</t>
  </si>
  <si>
    <t>G2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</si>
</sst>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d;@"/>
    <numFmt numFmtId="165" formatCode="[$-F800]dddd\,\ mmmm\ dd\,\ yyyy"/>
    <numFmt numFmtId="166" formatCode="0.000"/>
    <numFmt numFmtId="167" formatCode="\-"/>
    <numFmt numFmtId="168" formatCode="\+;\-"/>
  </numFmts>
  <fonts count="81" x14ac:knownFonts="1">
    <font>
      <sz val="11"/>
      <color theme="1"/>
      <name val="Calibri"/>
      <family val="2"/>
      <scheme val="minor"/>
    </font>
    <font>
      <sz val="11"/>
      <color theme="0"/>
      <name val="Calibri"/>
      <family val="2"/>
      <scheme val="minor"/>
    </font>
    <font>
      <b/>
      <sz val="22"/>
      <color rgb="FF7030A0"/>
      <name val="Verdana"/>
      <family val="2"/>
    </font>
    <font>
      <b/>
      <u/>
      <sz val="22"/>
      <color rgb="FF7030A0"/>
      <name val="Verdana"/>
      <family val="2"/>
    </font>
    <font>
      <b/>
      <sz val="14"/>
      <color indexed="14"/>
      <name val="Verdana"/>
      <family val="2"/>
    </font>
    <font>
      <sz val="14"/>
      <name val="Verdana"/>
      <family val="2"/>
    </font>
    <font>
      <b/>
      <u/>
      <sz val="14"/>
      <color indexed="20"/>
      <name val="Verdana"/>
      <family val="2"/>
    </font>
    <font>
      <b/>
      <sz val="14"/>
      <color rgb="FF7030A0"/>
      <name val="Verdana"/>
      <family val="2"/>
    </font>
    <font>
      <sz val="14"/>
      <color theme="0"/>
      <name val="Verdana"/>
      <family val="2"/>
    </font>
    <font>
      <sz val="14"/>
      <color theme="1"/>
      <name val="Verdana"/>
      <family val="2"/>
    </font>
    <font>
      <sz val="14"/>
      <color indexed="17"/>
      <name val="Verdana"/>
      <family val="2"/>
    </font>
    <font>
      <sz val="14"/>
      <color rgb="FF7030A0"/>
      <name val="Verdana"/>
      <family val="2"/>
    </font>
    <font>
      <sz val="14"/>
      <color theme="5" tint="-0.249977111117893"/>
      <name val="Verdana"/>
      <family val="2"/>
    </font>
    <font>
      <sz val="14"/>
      <color rgb="FF0000FF"/>
      <name val="Verdana"/>
      <family val="2"/>
    </font>
    <font>
      <sz val="14"/>
      <color rgb="FFFF0000"/>
      <name val="Verdana"/>
      <family val="2"/>
    </font>
    <font>
      <sz val="14"/>
      <color indexed="23"/>
      <name val="Verdana"/>
      <family val="2"/>
    </font>
    <font>
      <sz val="11"/>
      <color rgb="FF7030A0"/>
      <name val="Calibri"/>
      <family val="2"/>
      <scheme val="minor"/>
    </font>
    <font>
      <sz val="11"/>
      <color rgb="FFFF9900"/>
      <name val="Calibri"/>
      <family val="2"/>
      <scheme val="minor"/>
    </font>
    <font>
      <sz val="14"/>
      <color rgb="FF00B050"/>
      <name val="Verdana"/>
      <family val="2"/>
    </font>
    <font>
      <sz val="11"/>
      <color rgb="FFFF0000"/>
      <name val="Calibri"/>
      <family val="2"/>
      <scheme val="minor"/>
    </font>
    <font>
      <sz val="14"/>
      <color rgb="FFCC0099"/>
      <name val="Vardana"/>
    </font>
    <font>
      <b/>
      <sz val="28"/>
      <color rgb="FF00B0F0"/>
      <name val="Calibri"/>
      <family val="2"/>
      <scheme val="minor"/>
    </font>
    <font>
      <sz val="11"/>
      <color rgb="FF00B0F0"/>
      <name val="Calibri"/>
      <family val="2"/>
      <scheme val="minor"/>
    </font>
    <font>
      <b/>
      <sz val="28"/>
      <color theme="1"/>
      <name val="Calibri"/>
      <family val="2"/>
      <scheme val="minor"/>
    </font>
    <font>
      <sz val="11"/>
      <color rgb="FF0000FF"/>
      <name val="Calibri"/>
      <family val="2"/>
      <scheme val="minor"/>
    </font>
    <font>
      <sz val="11"/>
      <color rgb="FFD60093"/>
      <name val="Calibri"/>
      <family val="2"/>
      <scheme val="minor"/>
    </font>
    <font>
      <sz val="11"/>
      <name val="Calibri"/>
      <family val="2"/>
      <scheme val="minor"/>
    </font>
    <font>
      <sz val="10"/>
      <name val="Arial"/>
      <family val="2"/>
    </font>
    <font>
      <sz val="11"/>
      <color theme="7" tint="-0.499984740745262"/>
      <name val="Calibri"/>
      <family val="2"/>
      <scheme val="minor"/>
    </font>
    <font>
      <sz val="11"/>
      <color rgb="FF5F5F5F"/>
      <name val="Calibri"/>
      <family val="2"/>
      <scheme val="minor"/>
    </font>
    <font>
      <u/>
      <sz val="11"/>
      <color theme="1"/>
      <name val="Calibri"/>
      <family val="2"/>
      <scheme val="minor"/>
    </font>
    <font>
      <u/>
      <sz val="11"/>
      <color rgb="FFD60093"/>
      <name val="Calibri"/>
      <family val="2"/>
      <scheme val="minor"/>
    </font>
    <font>
      <u/>
      <sz val="11"/>
      <color rgb="FFFF0000"/>
      <name val="Calibri"/>
      <family val="2"/>
      <scheme val="minor"/>
    </font>
    <font>
      <u/>
      <sz val="11"/>
      <color rgb="FF0000FF"/>
      <name val="Calibri"/>
      <family val="2"/>
      <scheme val="minor"/>
    </font>
    <font>
      <u/>
      <sz val="11"/>
      <color rgb="FF7030A0"/>
      <name val="Calibri"/>
      <family val="2"/>
      <scheme val="minor"/>
    </font>
    <font>
      <u/>
      <sz val="11"/>
      <color rgb="FFFF9900"/>
      <name val="Calibri"/>
      <family val="2"/>
      <scheme val="minor"/>
    </font>
    <font>
      <u/>
      <sz val="11"/>
      <color theme="7" tint="-0.499984740745262"/>
      <name val="Calibri"/>
      <family val="2"/>
      <scheme val="minor"/>
    </font>
    <font>
      <sz val="11"/>
      <color rgb="FF660033"/>
      <name val="Calibri"/>
      <family val="2"/>
      <scheme val="minor"/>
    </font>
    <font>
      <u/>
      <sz val="11"/>
      <color rgb="FF660033"/>
      <name val="Calibri"/>
      <family val="2"/>
      <scheme val="minor"/>
    </font>
    <font>
      <sz val="11"/>
      <color theme="2" tint="-0.749992370372631"/>
      <name val="Calibri"/>
      <family val="2"/>
      <scheme val="minor"/>
    </font>
    <font>
      <u/>
      <sz val="11"/>
      <color theme="2" tint="-0.749992370372631"/>
      <name val="Calibri"/>
      <family val="2"/>
      <scheme val="minor"/>
    </font>
    <font>
      <sz val="11"/>
      <color rgb="FFCC3300"/>
      <name val="Calibri"/>
      <family val="2"/>
      <scheme val="minor"/>
    </font>
    <font>
      <sz val="11"/>
      <color rgb="FFFF33CC"/>
      <name val="Calibri"/>
      <family val="2"/>
      <scheme val="minor"/>
    </font>
    <font>
      <sz val="11"/>
      <color theme="1"/>
      <name val="Calibri"/>
      <family val="2"/>
    </font>
    <font>
      <sz val="14"/>
      <name val="Verdana Pro Cond Light"/>
      <family val="2"/>
    </font>
    <font>
      <sz val="14"/>
      <color theme="1"/>
      <name val="Verdana Pro Cond Light"/>
      <family val="2"/>
    </font>
    <font>
      <sz val="14"/>
      <color rgb="FF0000FF"/>
      <name val="Verdana Pro Cond Light"/>
      <family val="2"/>
    </font>
    <font>
      <b/>
      <sz val="14"/>
      <color rgb="FFFF33CC"/>
      <name val="Verdana"/>
      <family val="2"/>
    </font>
    <font>
      <sz val="11"/>
      <color theme="1"/>
      <name val="Calibri"/>
      <family val="2"/>
      <scheme val="minor"/>
    </font>
    <font>
      <b/>
      <u/>
      <sz val="26"/>
      <color rgb="FF0099FF"/>
      <name val="Calibri"/>
      <family val="2"/>
      <scheme val="minor"/>
    </font>
    <font>
      <u/>
      <sz val="20"/>
      <color theme="4" tint="-0.249977111117893"/>
      <name val="Calibri"/>
      <family val="2"/>
      <scheme val="minor"/>
    </font>
    <font>
      <sz val="11"/>
      <color rgb="FF3333FF"/>
      <name val="Calibri"/>
      <family val="2"/>
      <scheme val="minor"/>
    </font>
    <font>
      <sz val="11"/>
      <color rgb="FF00B050"/>
      <name val="Calibri"/>
      <family val="2"/>
      <scheme val="minor"/>
    </font>
    <font>
      <b/>
      <u/>
      <sz val="11"/>
      <color rgb="FFFF0000"/>
      <name val="Calibri"/>
      <family val="2"/>
      <scheme val="minor"/>
    </font>
    <font>
      <b/>
      <u/>
      <sz val="16"/>
      <color indexed="53"/>
      <name val="Arial Narrow"/>
      <family val="2"/>
    </font>
    <font>
      <sz val="10"/>
      <name val="Arial Narrow"/>
      <family val="2"/>
    </font>
    <font>
      <b/>
      <u/>
      <sz val="10"/>
      <name val="Arial Narrow"/>
      <family val="2"/>
    </font>
    <font>
      <u/>
      <sz val="20"/>
      <color indexed="10"/>
      <name val="Arial Narrow"/>
      <family val="2"/>
    </font>
    <font>
      <b/>
      <sz val="10"/>
      <color indexed="12"/>
      <name val="Arial Narrow"/>
      <family val="2"/>
    </font>
    <font>
      <b/>
      <sz val="10"/>
      <color indexed="17"/>
      <name val="Arial Narrow"/>
      <family val="2"/>
    </font>
    <font>
      <b/>
      <u/>
      <sz val="10"/>
      <color rgb="FFFF0000"/>
      <name val="Arial Narrow"/>
      <family val="2"/>
    </font>
    <font>
      <b/>
      <sz val="10"/>
      <color indexed="60"/>
      <name val="Arial Narrow"/>
      <family val="2"/>
    </font>
    <font>
      <b/>
      <sz val="10"/>
      <color theme="0" tint="-0.499984740745262"/>
      <name val="Arial Narrow"/>
      <family val="2"/>
    </font>
    <font>
      <b/>
      <sz val="10"/>
      <color rgb="FF0070C0"/>
      <name val="Arial Narrow"/>
      <family val="2"/>
    </font>
    <font>
      <b/>
      <sz val="10"/>
      <color rgb="FF663300"/>
      <name val="Arial Narrow"/>
      <family val="2"/>
    </font>
    <font>
      <b/>
      <sz val="10"/>
      <color rgb="FFFF0066"/>
      <name val="Arial Narrow"/>
      <family val="2"/>
    </font>
    <font>
      <b/>
      <sz val="10"/>
      <color indexed="10"/>
      <name val="Arial Narrow"/>
      <family val="2"/>
    </font>
    <font>
      <b/>
      <u/>
      <sz val="16"/>
      <color rgb="FF00B050"/>
      <name val="Arial Narrow"/>
      <family val="2"/>
    </font>
    <font>
      <b/>
      <u/>
      <sz val="11"/>
      <color theme="1"/>
      <name val="Calibri"/>
      <family val="2"/>
      <scheme val="minor"/>
    </font>
    <font>
      <u/>
      <sz val="11"/>
      <color rgb="FFFF33CC"/>
      <name val="Calibri"/>
      <family val="2"/>
      <scheme val="minor"/>
    </font>
    <font>
      <u/>
      <sz val="11"/>
      <color rgb="FFCC3300"/>
      <name val="Calibri"/>
      <family val="2"/>
      <scheme val="minor"/>
    </font>
    <font>
      <sz val="14"/>
      <color theme="5" tint="-0.249977111117893"/>
      <name val="Vardana"/>
    </font>
    <font>
      <sz val="14"/>
      <color rgb="FFC65911"/>
      <name val="Vardana"/>
    </font>
    <font>
      <sz val="14"/>
      <color rgb="FFC55A11"/>
      <name val="Vardana"/>
    </font>
    <font>
      <u/>
      <sz val="11"/>
      <color rgb="FF00B050"/>
      <name val="Calibri"/>
      <family val="2"/>
      <scheme val="minor"/>
    </font>
    <font>
      <sz val="11"/>
      <color theme="4" tint="-0.249977111117893"/>
      <name val="Calibri"/>
      <family val="2"/>
      <scheme val="minor"/>
    </font>
    <font>
      <sz val="11"/>
      <color theme="5" tint="-0.249977111117893"/>
      <name val="Calibri"/>
      <family val="2"/>
      <scheme val="minor"/>
    </font>
    <font>
      <b/>
      <sz val="18"/>
      <color theme="1"/>
      <name val="Calibri"/>
      <family val="2"/>
      <scheme val="minor"/>
    </font>
    <font>
      <sz val="14"/>
      <color rgb="FFFF9933"/>
      <name val="Verdana"/>
      <family val="2"/>
    </font>
    <font>
      <sz val="11"/>
      <color theme="1"/>
      <name val="Verdana"/>
      <family val="2"/>
    </font>
    <font>
      <sz val="14"/>
      <color theme="0"/>
      <name val="Verdana Pro Cond Light"/>
      <family val="2"/>
    </font>
  </fonts>
  <fills count="16">
    <fill>
      <patternFill patternType="none"/>
    </fill>
    <fill>
      <patternFill patternType="gray125"/>
    </fill>
    <fill>
      <patternFill patternType="solid">
        <fgColor theme="0"/>
        <bgColor indexed="64"/>
      </patternFill>
    </fill>
    <fill>
      <patternFill patternType="solid">
        <fgColor indexed="8"/>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1"/>
        <bgColor indexed="64"/>
      </patternFill>
    </fill>
    <fill>
      <patternFill patternType="solid">
        <fgColor theme="5" tint="-0.249977111117893"/>
        <bgColor indexed="64"/>
      </patternFill>
    </fill>
    <fill>
      <patternFill patternType="solid">
        <fgColor theme="2"/>
        <bgColor indexed="64"/>
      </patternFill>
    </fill>
    <fill>
      <patternFill patternType="solid">
        <fgColor theme="2" tint="-0.499984740745262"/>
        <bgColor indexed="64"/>
      </patternFill>
    </fill>
    <fill>
      <patternFill patternType="solid">
        <fgColor rgb="FF00B050"/>
        <bgColor indexed="64"/>
      </patternFill>
    </fill>
    <fill>
      <patternFill patternType="solid">
        <fgColor rgb="FFFFFF00"/>
        <bgColor indexed="64"/>
      </patternFill>
    </fill>
    <fill>
      <patternFill patternType="solid">
        <fgColor theme="0" tint="-0.499984740745262"/>
        <bgColor indexed="64"/>
      </patternFill>
    </fill>
    <fill>
      <patternFill patternType="solid">
        <fgColor rgb="FF3333FF"/>
        <bgColor indexed="64"/>
      </patternFill>
    </fill>
    <fill>
      <patternFill patternType="solid">
        <fgColor rgb="FFFF0000"/>
        <bgColor indexed="64"/>
      </patternFill>
    </fill>
    <fill>
      <patternFill patternType="solid">
        <fgColor rgb="FF0099FF"/>
        <bgColor indexed="64"/>
      </patternFill>
    </fill>
  </fills>
  <borders count="1">
    <border>
      <left/>
      <right/>
      <top/>
      <bottom/>
      <diagonal/>
    </border>
  </borders>
  <cellStyleXfs count="4">
    <xf numFmtId="0" fontId="0" fillId="0" borderId="0"/>
    <xf numFmtId="0" fontId="27" fillId="0" borderId="0"/>
    <xf numFmtId="44" fontId="48" fillId="0" borderId="0" applyFont="0" applyFill="0" applyBorder="0" applyAlignment="0" applyProtection="0"/>
    <xf numFmtId="9" fontId="48" fillId="0" borderId="0" applyFont="0" applyFill="0" applyBorder="0" applyAlignment="0" applyProtection="0"/>
  </cellStyleXfs>
  <cellXfs count="183">
    <xf numFmtId="0" fontId="0" fillId="0" borderId="0" xfId="0"/>
    <xf numFmtId="0" fontId="9" fillId="0" borderId="0" xfId="0" applyFont="1"/>
    <xf numFmtId="0" fontId="3" fillId="0" borderId="0" xfId="0" applyFont="1" applyAlignment="1">
      <alignment horizontal="center" vertical="center"/>
    </xf>
    <xf numFmtId="0" fontId="2" fillId="3"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7" fillId="3" borderId="0" xfId="0" applyFont="1" applyFill="1" applyAlignment="1">
      <alignment vertical="center"/>
    </xf>
    <xf numFmtId="0" fontId="11" fillId="0" borderId="0" xfId="0" applyFont="1" applyAlignment="1">
      <alignment vertical="center"/>
    </xf>
    <xf numFmtId="0" fontId="13" fillId="8" borderId="0" xfId="0" applyFont="1" applyFill="1" applyAlignment="1">
      <alignment vertical="center"/>
    </xf>
    <xf numFmtId="0" fontId="14" fillId="8" borderId="0" xfId="0" applyFont="1" applyFill="1" applyAlignment="1">
      <alignment vertical="center"/>
    </xf>
    <xf numFmtId="0" fontId="10" fillId="0" borderId="0" xfId="0" applyFont="1" applyAlignment="1">
      <alignment vertical="center"/>
    </xf>
    <xf numFmtId="0" fontId="8"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5" fillId="4" borderId="0" xfId="0" applyFont="1" applyFill="1"/>
    <xf numFmtId="0" fontId="5" fillId="0" borderId="0" xfId="0" applyFont="1" applyAlignment="1">
      <alignment horizontal="right"/>
    </xf>
    <xf numFmtId="0" fontId="5" fillId="5" borderId="0" xfId="0" applyFont="1" applyFill="1"/>
    <xf numFmtId="0" fontId="6" fillId="0" borderId="0" xfId="0" applyFont="1"/>
    <xf numFmtId="0" fontId="6" fillId="0" borderId="0" xfId="0" applyFont="1" applyAlignment="1">
      <alignment horizontal="right"/>
    </xf>
    <xf numFmtId="164" fontId="3" fillId="0" borderId="0" xfId="0" applyNumberFormat="1"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165" fontId="9" fillId="0" borderId="0" xfId="0" applyNumberFormat="1" applyFont="1"/>
    <xf numFmtId="0" fontId="9" fillId="0" borderId="0" xfId="0" applyFont="1" applyAlignment="1">
      <alignment horizontal="center"/>
    </xf>
    <xf numFmtId="0" fontId="8" fillId="7" borderId="0" xfId="0" applyFont="1" applyFill="1"/>
    <xf numFmtId="0" fontId="20" fillId="0" borderId="0" xfId="0" applyFont="1"/>
    <xf numFmtId="0" fontId="26" fillId="0" borderId="0" xfId="0" applyFont="1" applyAlignment="1">
      <alignment vertical="center"/>
    </xf>
    <xf numFmtId="0" fontId="41" fillId="0" borderId="0" xfId="0" applyFont="1" applyAlignment="1">
      <alignment vertical="center"/>
    </xf>
    <xf numFmtId="0" fontId="8" fillId="0" borderId="0" xfId="0" applyFont="1"/>
    <xf numFmtId="167" fontId="5" fillId="0" borderId="0" xfId="1" applyNumberFormat="1" applyFont="1" applyAlignment="1">
      <alignment horizontal="left"/>
    </xf>
    <xf numFmtId="0" fontId="44" fillId="0" borderId="0" xfId="0" applyFont="1" applyAlignment="1">
      <alignment horizontal="center"/>
    </xf>
    <xf numFmtId="18" fontId="44" fillId="0" borderId="0" xfId="0" applyNumberFormat="1" applyFont="1" applyAlignment="1">
      <alignment horizontal="left" wrapText="1"/>
    </xf>
    <xf numFmtId="0" fontId="8" fillId="0" borderId="0" xfId="0" applyFont="1" applyAlignment="1">
      <alignment horizontal="right" vertical="center"/>
    </xf>
    <xf numFmtId="0" fontId="46" fillId="0" borderId="0" xfId="0" applyFont="1"/>
    <xf numFmtId="0" fontId="46" fillId="0" borderId="0" xfId="0" applyFont="1" applyAlignment="1">
      <alignment horizontal="center"/>
    </xf>
    <xf numFmtId="18" fontId="46" fillId="0" borderId="0" xfId="0" applyNumberFormat="1" applyFont="1" applyAlignment="1">
      <alignment horizontal="left" wrapText="1"/>
    </xf>
    <xf numFmtId="0" fontId="18" fillId="0" borderId="0" xfId="0" applyFont="1" applyAlignment="1">
      <alignment vertical="center"/>
    </xf>
    <xf numFmtId="0" fontId="5" fillId="6" borderId="0" xfId="0" applyFont="1" applyFill="1" applyAlignment="1">
      <alignment horizontal="right" vertical="center"/>
    </xf>
    <xf numFmtId="0" fontId="20" fillId="0" borderId="0" xfId="0" applyFont="1" applyAlignment="1">
      <alignment wrapText="1"/>
    </xf>
    <xf numFmtId="18" fontId="45" fillId="0" borderId="0" xfId="0" applyNumberFormat="1" applyFont="1" applyAlignment="1">
      <alignment horizontal="left" vertical="center"/>
    </xf>
    <xf numFmtId="0" fontId="5" fillId="6" borderId="0" xfId="0" applyFont="1" applyFill="1" applyAlignment="1">
      <alignment vertical="center"/>
    </xf>
    <xf numFmtId="0" fontId="47" fillId="0" borderId="0" xfId="0" applyFont="1"/>
    <xf numFmtId="18" fontId="46" fillId="0" borderId="0" xfId="0" applyNumberFormat="1" applyFont="1" applyAlignment="1">
      <alignment horizontal="left" vertical="center"/>
    </xf>
    <xf numFmtId="0" fontId="0" fillId="0" borderId="0" xfId="0"/>
    <xf numFmtId="0" fontId="49" fillId="0" borderId="0" xfId="0" applyFont="1" applyAlignment="1">
      <alignment vertical="center"/>
    </xf>
    <xf numFmtId="0" fontId="0" fillId="0" borderId="0" xfId="0" applyAlignment="1">
      <alignment vertical="center"/>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5" fillId="0" borderId="0" xfId="0" applyFont="1"/>
    <xf numFmtId="0" fontId="56" fillId="0" borderId="0" xfId="0" applyFont="1" applyAlignment="1">
      <alignment horizontal="center" vertical="center"/>
    </xf>
    <xf numFmtId="44" fontId="55" fillId="0" borderId="0" xfId="2" applyFont="1" applyAlignment="1">
      <alignment vertical="center"/>
    </xf>
    <xf numFmtId="0" fontId="57" fillId="0" borderId="0" xfId="0" applyFont="1" applyAlignment="1">
      <alignment vertical="center"/>
    </xf>
    <xf numFmtId="44" fontId="58" fillId="0" borderId="0" xfId="2" applyFont="1" applyAlignment="1">
      <alignment vertical="center"/>
    </xf>
    <xf numFmtId="44" fontId="59" fillId="0" borderId="0" xfId="0" applyNumberFormat="1" applyFont="1" applyAlignment="1">
      <alignment vertical="center"/>
    </xf>
    <xf numFmtId="0" fontId="60" fillId="0" borderId="0" xfId="0" applyFont="1" applyAlignment="1">
      <alignment vertical="center"/>
    </xf>
    <xf numFmtId="44" fontId="61" fillId="0" borderId="0" xfId="2" applyFont="1" applyAlignment="1">
      <alignment vertical="center"/>
    </xf>
    <xf numFmtId="44" fontId="62" fillId="0" borderId="0" xfId="2" applyFont="1" applyAlignment="1">
      <alignment vertical="center"/>
    </xf>
    <xf numFmtId="44" fontId="63" fillId="0" borderId="0" xfId="2" applyFont="1" applyAlignment="1">
      <alignment vertical="center"/>
    </xf>
    <xf numFmtId="44" fontId="64" fillId="0" borderId="0" xfId="2" applyFont="1" applyAlignment="1">
      <alignment vertical="center"/>
    </xf>
    <xf numFmtId="10" fontId="65" fillId="0" borderId="0" xfId="3" applyNumberFormat="1" applyFont="1" applyAlignment="1">
      <alignment vertical="center"/>
    </xf>
    <xf numFmtId="44" fontId="66" fillId="0" borderId="0" xfId="0" applyNumberFormat="1" applyFont="1" applyAlignment="1">
      <alignment vertical="center"/>
    </xf>
    <xf numFmtId="0" fontId="67" fillId="0" borderId="0" xfId="0" applyFont="1" applyAlignment="1">
      <alignment vertical="center"/>
    </xf>
    <xf numFmtId="0" fontId="68" fillId="0" borderId="0" xfId="0" applyFont="1" applyAlignment="1">
      <alignment vertical="center"/>
    </xf>
    <xf numFmtId="0" fontId="9" fillId="0" borderId="0" xfId="0" quotePrefix="1" applyFont="1"/>
    <xf numFmtId="0" fontId="0" fillId="12" borderId="0" xfId="0" applyFill="1"/>
    <xf numFmtId="14" fontId="0" fillId="0" borderId="0" xfId="0" applyNumberFormat="1"/>
    <xf numFmtId="0" fontId="0" fillId="0" borderId="0" xfId="0" applyAlignment="1">
      <alignment horizontal="center"/>
    </xf>
    <xf numFmtId="165" fontId="0" fillId="0" borderId="0" xfId="0" applyNumberFormat="1"/>
    <xf numFmtId="0" fontId="71" fillId="0" borderId="0" xfId="0" applyFont="1"/>
    <xf numFmtId="0" fontId="72" fillId="0" borderId="0" xfId="0" applyFont="1"/>
    <xf numFmtId="0" fontId="73" fillId="0" borderId="0" xfId="0" applyFont="1"/>
    <xf numFmtId="0" fontId="73" fillId="0" borderId="0" xfId="0" applyFont="1" applyAlignment="1">
      <alignment wrapText="1"/>
    </xf>
    <xf numFmtId="0" fontId="9" fillId="0" borderId="0" xfId="0" applyFont="1"/>
    <xf numFmtId="0" fontId="44" fillId="0" borderId="0" xfId="0" applyFont="1"/>
    <xf numFmtId="0" fontId="4" fillId="3" borderId="0" xfId="0" applyFont="1" applyFill="1" applyAlignment="1">
      <alignment vertical="center"/>
    </xf>
    <xf numFmtId="0" fontId="9" fillId="0" borderId="0" xfId="0" applyFont="1" applyAlignment="1">
      <alignment vertical="center"/>
    </xf>
    <xf numFmtId="0" fontId="5" fillId="0" borderId="0" xfId="0" applyFont="1"/>
    <xf numFmtId="0" fontId="8" fillId="6" borderId="0" xfId="0" applyFont="1" applyFill="1"/>
    <xf numFmtId="0" fontId="9" fillId="0" borderId="0" xfId="0" applyFont="1" applyAlignment="1">
      <alignment horizontal="center" vertical="center"/>
    </xf>
    <xf numFmtId="0" fontId="9" fillId="11" borderId="0" xfId="0" applyFont="1" applyFill="1" applyAlignment="1">
      <alignment vertical="center"/>
    </xf>
    <xf numFmtId="0" fontId="0" fillId="0" borderId="0" xfId="0"/>
    <xf numFmtId="0" fontId="29" fillId="0" borderId="0" xfId="0" applyFont="1" applyAlignment="1">
      <alignment vertical="center"/>
    </xf>
    <xf numFmtId="0" fontId="0" fillId="0" borderId="0" xfId="0" applyAlignment="1">
      <alignment vertical="center"/>
    </xf>
    <xf numFmtId="0" fontId="1" fillId="7" borderId="0" xfId="0" applyFont="1" applyFill="1" applyAlignment="1">
      <alignment vertical="center"/>
    </xf>
    <xf numFmtId="0" fontId="1" fillId="10" borderId="0" xfId="0" applyFont="1" applyFill="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9" fillId="0" borderId="0" xfId="0" applyFont="1" applyAlignment="1">
      <alignment horizontal="center" vertical="center"/>
    </xf>
    <xf numFmtId="0" fontId="24" fillId="0" borderId="0" xfId="0" applyFont="1" applyAlignment="1">
      <alignment horizontal="center" vertical="center"/>
    </xf>
    <xf numFmtId="0" fontId="1" fillId="9" borderId="0" xfId="0" applyFont="1" applyFill="1" applyAlignment="1">
      <alignment vertical="center"/>
    </xf>
    <xf numFmtId="0" fontId="0" fillId="2" borderId="0" xfId="0" applyFill="1" applyAlignment="1">
      <alignment horizontal="center" vertical="center"/>
    </xf>
    <xf numFmtId="0" fontId="17" fillId="2" borderId="0" xfId="0" applyFont="1" applyFill="1" applyAlignment="1">
      <alignment horizontal="center" vertical="center"/>
    </xf>
    <xf numFmtId="0" fontId="1" fillId="7" borderId="0" xfId="0" applyFont="1" applyFill="1" applyAlignment="1">
      <alignment horizontal="center" vertical="center"/>
    </xf>
    <xf numFmtId="0" fontId="0" fillId="2" borderId="0" xfId="0" applyFill="1" applyAlignment="1">
      <alignment vertical="center"/>
    </xf>
    <xf numFmtId="166" fontId="0" fillId="2" borderId="0" xfId="0" applyNumberFormat="1" applyFill="1" applyAlignment="1">
      <alignment vertical="center"/>
    </xf>
    <xf numFmtId="1" fontId="19" fillId="2" borderId="0" xfId="0" applyNumberFormat="1" applyFont="1" applyFill="1" applyAlignment="1">
      <alignment horizontal="center" vertical="center"/>
    </xf>
    <xf numFmtId="1" fontId="24" fillId="2" borderId="0" xfId="0" applyNumberFormat="1" applyFont="1" applyFill="1" applyAlignment="1">
      <alignment horizontal="center" vertical="center"/>
    </xf>
    <xf numFmtId="0" fontId="1" fillId="10" borderId="0" xfId="0" applyFont="1" applyFill="1" applyAlignment="1">
      <alignment horizontal="center" vertical="center"/>
    </xf>
    <xf numFmtId="0" fontId="19" fillId="0" borderId="0" xfId="0" applyFont="1" applyAlignment="1">
      <alignment vertical="center"/>
    </xf>
    <xf numFmtId="0" fontId="24" fillId="0" borderId="0" xfId="0" applyFont="1" applyAlignment="1">
      <alignment vertical="center"/>
    </xf>
    <xf numFmtId="0" fontId="17" fillId="0" borderId="0" xfId="0" applyFont="1" applyAlignment="1">
      <alignment vertical="center"/>
    </xf>
    <xf numFmtId="0" fontId="0" fillId="0" borderId="0" xfId="0" applyAlignment="1">
      <alignment horizontal="center" vertical="center"/>
    </xf>
    <xf numFmtId="0" fontId="1" fillId="0" borderId="0" xfId="0" applyFont="1" applyAlignment="1">
      <alignment vertical="center"/>
    </xf>
    <xf numFmtId="1" fontId="41" fillId="0" borderId="0" xfId="0" applyNumberFormat="1" applyFont="1" applyAlignment="1">
      <alignment horizontal="center" vertical="center"/>
    </xf>
    <xf numFmtId="1" fontId="42" fillId="2" borderId="0" xfId="0" applyNumberFormat="1" applyFont="1" applyFill="1" applyAlignment="1">
      <alignment vertical="center"/>
    </xf>
    <xf numFmtId="3" fontId="34" fillId="2" borderId="0" xfId="0" applyNumberFormat="1" applyFont="1" applyFill="1" applyAlignment="1">
      <alignment horizontal="center" vertical="center"/>
    </xf>
    <xf numFmtId="0" fontId="38" fillId="2" borderId="0" xfId="0" applyFont="1" applyFill="1" applyAlignment="1">
      <alignment horizontal="center" vertical="center"/>
    </xf>
    <xf numFmtId="0" fontId="30" fillId="2" borderId="0" xfId="0" applyFont="1" applyFill="1" applyAlignment="1">
      <alignment horizontal="center" vertical="center"/>
    </xf>
    <xf numFmtId="0" fontId="31" fillId="2" borderId="0" xfId="0" applyFont="1" applyFill="1" applyAlignment="1">
      <alignment horizontal="left" vertical="center"/>
    </xf>
    <xf numFmtId="0" fontId="1" fillId="0" borderId="0" xfId="0" applyFont="1" applyAlignment="1">
      <alignment horizontal="center" vertical="center"/>
    </xf>
    <xf numFmtId="0" fontId="69" fillId="0" borderId="0" xfId="0" applyFont="1" applyAlignment="1">
      <alignment horizontal="center" vertical="center"/>
    </xf>
    <xf numFmtId="3" fontId="16" fillId="2" borderId="0" xfId="0" applyNumberFormat="1" applyFont="1" applyFill="1" applyAlignment="1">
      <alignment horizontal="center" vertical="center"/>
    </xf>
    <xf numFmtId="0" fontId="37" fillId="0" borderId="0" xfId="0" applyFont="1" applyAlignment="1">
      <alignment horizontal="center" vertical="center"/>
    </xf>
    <xf numFmtId="1" fontId="0" fillId="0" borderId="0" xfId="0" applyNumberFormat="1" applyAlignment="1">
      <alignment vertical="center"/>
    </xf>
    <xf numFmtId="0" fontId="33" fillId="2" borderId="0" xfId="0" applyFont="1" applyFill="1" applyAlignment="1">
      <alignment horizontal="center" vertical="center"/>
    </xf>
    <xf numFmtId="0" fontId="42" fillId="0" borderId="0" xfId="0" applyFont="1" applyAlignment="1">
      <alignment vertical="center"/>
    </xf>
    <xf numFmtId="0" fontId="39" fillId="2" borderId="0" xfId="0" applyFont="1" applyFill="1" applyAlignment="1">
      <alignment horizontal="center" vertical="center"/>
    </xf>
    <xf numFmtId="0" fontId="28" fillId="2" borderId="0" xfId="0" applyFont="1" applyFill="1" applyAlignment="1">
      <alignment horizontal="center" vertical="center"/>
    </xf>
    <xf numFmtId="1" fontId="37" fillId="2" borderId="0" xfId="0" applyNumberFormat="1" applyFont="1" applyFill="1" applyAlignment="1">
      <alignment horizontal="center" vertical="center"/>
    </xf>
    <xf numFmtId="12" fontId="25" fillId="0" borderId="0" xfId="0" applyNumberFormat="1" applyFont="1" applyAlignment="1">
      <alignment horizontal="left" vertical="center"/>
    </xf>
    <xf numFmtId="1" fontId="1" fillId="0" borderId="0" xfId="0" applyNumberFormat="1" applyFont="1" applyAlignment="1">
      <alignment horizontal="center" vertical="center"/>
    </xf>
    <xf numFmtId="1" fontId="41" fillId="0" borderId="0" xfId="0" quotePrefix="1" applyNumberFormat="1" applyFont="1" applyAlignment="1">
      <alignment horizontal="center" vertical="center"/>
    </xf>
    <xf numFmtId="1" fontId="1" fillId="0" borderId="0" xfId="0" quotePrefix="1" applyNumberFormat="1" applyFont="1" applyAlignment="1">
      <alignment horizontal="center" vertical="center"/>
    </xf>
    <xf numFmtId="0" fontId="70" fillId="2" borderId="0" xfId="0" applyFont="1" applyFill="1" applyAlignment="1">
      <alignment horizontal="center" vertical="center"/>
    </xf>
    <xf numFmtId="0" fontId="40" fillId="2" borderId="0" xfId="0" applyFont="1" applyFill="1" applyAlignment="1">
      <alignment horizontal="center" vertical="center"/>
    </xf>
    <xf numFmtId="0" fontId="36" fillId="2" borderId="0" xfId="0" applyFont="1" applyFill="1" applyAlignment="1">
      <alignment horizontal="center" vertical="center"/>
    </xf>
    <xf numFmtId="0" fontId="35" fillId="2" borderId="0" xfId="0" applyFont="1" applyFill="1" applyAlignment="1">
      <alignment horizontal="center" vertical="center"/>
    </xf>
    <xf numFmtId="0" fontId="32" fillId="2" borderId="0" xfId="0" applyFont="1" applyFill="1" applyAlignment="1">
      <alignment horizontal="center" vertical="center"/>
    </xf>
    <xf numFmtId="0" fontId="1" fillId="2" borderId="0" xfId="0" applyFont="1" applyFill="1" applyAlignment="1">
      <alignment horizontal="center" vertical="center"/>
    </xf>
    <xf numFmtId="0" fontId="41" fillId="0" borderId="0" xfId="0" applyFont="1" applyAlignment="1">
      <alignment horizontal="center" vertical="center"/>
    </xf>
    <xf numFmtId="0" fontId="28" fillId="0" borderId="0" xfId="0" applyFont="1" applyAlignment="1">
      <alignment horizontal="center" vertical="center"/>
    </xf>
    <xf numFmtId="0" fontId="42" fillId="0" borderId="0" xfId="0" applyFont="1" applyAlignment="1">
      <alignment horizontal="center" vertical="center"/>
    </xf>
    <xf numFmtId="0" fontId="39" fillId="0" borderId="0" xfId="0" applyFont="1" applyAlignment="1">
      <alignment vertical="center"/>
    </xf>
    <xf numFmtId="0" fontId="28" fillId="0" borderId="0" xfId="0" applyFont="1" applyAlignment="1">
      <alignment vertical="center"/>
    </xf>
    <xf numFmtId="3" fontId="16" fillId="0" borderId="0" xfId="0" applyNumberFormat="1" applyFont="1" applyAlignment="1">
      <alignment vertical="center"/>
    </xf>
    <xf numFmtId="0" fontId="37" fillId="0" borderId="0" xfId="0" applyFont="1" applyAlignment="1">
      <alignment vertical="center"/>
    </xf>
    <xf numFmtId="2" fontId="0" fillId="0" borderId="0" xfId="0" applyNumberFormat="1" applyAlignment="1">
      <alignment vertical="center"/>
    </xf>
    <xf numFmtId="2" fontId="1" fillId="0" borderId="0" xfId="0" applyNumberFormat="1" applyFont="1" applyAlignment="1">
      <alignment vertical="center"/>
    </xf>
    <xf numFmtId="2" fontId="41" fillId="0" borderId="0" xfId="0" applyNumberFormat="1" applyFont="1" applyAlignment="1">
      <alignment vertical="center"/>
    </xf>
    <xf numFmtId="0" fontId="43" fillId="0" borderId="0" xfId="0" applyFont="1" applyAlignment="1">
      <alignment vertical="center"/>
    </xf>
    <xf numFmtId="0" fontId="8" fillId="13" borderId="0" xfId="0" applyFont="1" applyFill="1"/>
    <xf numFmtId="0" fontId="52" fillId="2" borderId="0" xfId="0" applyFont="1" applyFill="1" applyAlignment="1">
      <alignment horizontal="center" vertical="center"/>
    </xf>
    <xf numFmtId="0" fontId="74" fillId="2" borderId="0" xfId="0" applyFont="1" applyFill="1" applyAlignment="1">
      <alignment horizontal="center" vertical="center"/>
    </xf>
    <xf numFmtId="1" fontId="52" fillId="2" borderId="0" xfId="0" applyNumberFormat="1" applyFont="1" applyFill="1" applyAlignment="1">
      <alignment horizontal="center" vertical="center"/>
    </xf>
    <xf numFmtId="0" fontId="26" fillId="0" borderId="0" xfId="0" applyFont="1" applyAlignment="1">
      <alignment horizontal="center" vertical="center"/>
    </xf>
    <xf numFmtId="12" fontId="25" fillId="2" borderId="0" xfId="0" applyNumberFormat="1" applyFont="1" applyFill="1" applyAlignment="1">
      <alignment horizontal="left" vertical="center"/>
    </xf>
    <xf numFmtId="1" fontId="24" fillId="0" borderId="0" xfId="0" applyNumberFormat="1" applyFont="1" applyAlignment="1">
      <alignment horizontal="center" vertical="center"/>
    </xf>
    <xf numFmtId="3" fontId="16" fillId="0" borderId="0" xfId="0" applyNumberFormat="1" applyFont="1" applyAlignment="1">
      <alignment horizontal="center" vertical="center"/>
    </xf>
    <xf numFmtId="1" fontId="1" fillId="0" borderId="0" xfId="0" applyNumberFormat="1" applyFont="1" applyAlignment="1">
      <alignment vertical="center"/>
    </xf>
    <xf numFmtId="0" fontId="16" fillId="0" borderId="0" xfId="0" applyFont="1" applyAlignment="1">
      <alignment vertical="center"/>
    </xf>
    <xf numFmtId="0" fontId="41" fillId="2" borderId="0" xfId="0" applyFont="1" applyFill="1" applyAlignment="1">
      <alignment horizontal="center" vertical="center"/>
    </xf>
    <xf numFmtId="12" fontId="25" fillId="0" borderId="0" xfId="0" applyNumberFormat="1" applyFont="1" applyAlignment="1">
      <alignment vertical="center"/>
    </xf>
    <xf numFmtId="166" fontId="0" fillId="0" borderId="0" xfId="0" applyNumberFormat="1" applyAlignment="1">
      <alignment horizontal="center" vertical="center"/>
    </xf>
    <xf numFmtId="1" fontId="41" fillId="0" borderId="0" xfId="0" quotePrefix="1" applyNumberFormat="1" applyFont="1" applyAlignment="1">
      <alignment vertical="center"/>
    </xf>
    <xf numFmtId="0" fontId="25" fillId="0" borderId="0" xfId="0" applyFont="1" applyAlignment="1">
      <alignment vertical="center"/>
    </xf>
    <xf numFmtId="0" fontId="16" fillId="0" borderId="0" xfId="0" applyFont="1" applyAlignment="1">
      <alignment horizontal="center" vertical="center"/>
    </xf>
    <xf numFmtId="1" fontId="19" fillId="0" borderId="0" xfId="0" applyNumberFormat="1" applyFont="1" applyAlignment="1">
      <alignment vertical="center"/>
    </xf>
    <xf numFmtId="0" fontId="1" fillId="15" borderId="0" xfId="0" applyFont="1" applyFill="1" applyAlignment="1">
      <alignment vertical="center"/>
    </xf>
    <xf numFmtId="3" fontId="1" fillId="2" borderId="0" xfId="0" applyNumberFormat="1" applyFont="1" applyFill="1" applyAlignment="1">
      <alignment horizontal="center" vertical="center"/>
    </xf>
    <xf numFmtId="0" fontId="1" fillId="15" borderId="0" xfId="0" applyFont="1" applyFill="1" applyAlignment="1">
      <alignment horizontal="center" vertical="center"/>
    </xf>
    <xf numFmtId="12" fontId="25" fillId="2" borderId="0" xfId="0" quotePrefix="1" applyNumberFormat="1" applyFont="1" applyFill="1" applyAlignment="1">
      <alignment horizontal="left" vertical="center"/>
    </xf>
    <xf numFmtId="3" fontId="37" fillId="0" borderId="0" xfId="0" applyNumberFormat="1" applyFont="1" applyAlignment="1">
      <alignment horizontal="center" vertical="center"/>
    </xf>
    <xf numFmtId="0" fontId="75" fillId="0" borderId="0" xfId="0" applyFont="1" applyAlignment="1">
      <alignment vertical="center"/>
    </xf>
    <xf numFmtId="0" fontId="76" fillId="0" borderId="0" xfId="0" applyFont="1" applyAlignment="1">
      <alignment vertical="center"/>
    </xf>
    <xf numFmtId="14" fontId="77" fillId="0" borderId="0" xfId="0" applyNumberFormat="1" applyFont="1" applyAlignment="1">
      <alignment vertical="center"/>
    </xf>
    <xf numFmtId="49" fontId="34" fillId="2" borderId="0" xfId="0" applyNumberFormat="1" applyFont="1" applyFill="1" applyAlignment="1">
      <alignment horizontal="center" vertical="center"/>
    </xf>
    <xf numFmtId="168" fontId="16" fillId="2" borderId="0" xfId="0" applyNumberFormat="1" applyFont="1" applyFill="1" applyAlignment="1">
      <alignment horizontal="center" vertical="center"/>
    </xf>
    <xf numFmtId="0" fontId="14" fillId="0" borderId="0" xfId="0" applyFont="1"/>
    <xf numFmtId="0" fontId="14" fillId="0" borderId="0" xfId="0" applyFont="1" applyAlignment="1">
      <alignment vertical="center"/>
    </xf>
    <xf numFmtId="0" fontId="78" fillId="0" borderId="0" xfId="0" applyFont="1" applyAlignment="1">
      <alignment horizontal="left" vertical="center"/>
    </xf>
    <xf numFmtId="0" fontId="79" fillId="0" borderId="0" xfId="0" applyFont="1"/>
    <xf numFmtId="0" fontId="14" fillId="0" borderId="0" xfId="0" applyFont="1" applyAlignment="1">
      <alignment horizontal="right" vertical="center"/>
    </xf>
    <xf numFmtId="0" fontId="11" fillId="0" borderId="0" xfId="0" applyFont="1" applyAlignment="1">
      <alignment horizontal="left" wrapText="1"/>
    </xf>
    <xf numFmtId="0" fontId="8" fillId="14" borderId="0" xfId="0" applyFont="1" applyFill="1" applyAlignment="1">
      <alignment vertical="center"/>
    </xf>
    <xf numFmtId="0" fontId="8" fillId="14" borderId="0" xfId="0" applyFont="1" applyFill="1" applyAlignment="1">
      <alignment horizontal="left" vertical="center"/>
    </xf>
    <xf numFmtId="0" fontId="9" fillId="12" borderId="0" xfId="0" applyFont="1" applyFill="1" applyAlignment="1">
      <alignment vertical="center"/>
    </xf>
    <xf numFmtId="0" fontId="80" fillId="0" borderId="0" xfId="0" applyFont="1"/>
    <xf numFmtId="18" fontId="44" fillId="0" borderId="0" xfId="0" applyNumberFormat="1" applyFont="1" applyAlignment="1">
      <alignment horizontal="left" vertical="center"/>
    </xf>
    <xf numFmtId="0" fontId="8" fillId="12" borderId="0" xfId="0" applyFont="1" applyFill="1"/>
  </cellXfs>
  <cellStyles count="4">
    <cellStyle name="Currency" xfId="2" builtinId="4"/>
    <cellStyle name="Normal" xfId="0" builtinId="0"/>
    <cellStyle name="Normal 2" xfId="1" xr:uid="{DAA99FD1-7F5E-4D15-84F4-1545E9A0F736}"/>
    <cellStyle name="Percent" xfId="3" builtinId="5"/>
  </cellStyles>
  <dxfs count="3866">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ont>
        <color rgb="FFFF0000"/>
      </font>
    </dxf>
    <dxf>
      <font>
        <color rgb="FF003399"/>
      </font>
    </dxf>
    <dxf>
      <font>
        <color rgb="FFFF0000"/>
      </font>
    </dxf>
    <dxf>
      <font>
        <color theme="0"/>
      </font>
      <fill>
        <patternFill>
          <bgColor theme="8" tint="-0.499984740745262"/>
        </patternFill>
      </fill>
    </dxf>
    <dxf>
      <fill>
        <patternFill>
          <bgColor theme="4" tint="0.39994506668294322"/>
        </patternFill>
      </fill>
    </dxf>
    <dxf>
      <fill>
        <patternFill>
          <bgColor theme="5" tint="0.39994506668294322"/>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ill>
        <patternFill>
          <bgColor theme="8" tint="0.39994506668294322"/>
        </patternFill>
      </fill>
    </dxf>
    <dxf>
      <font>
        <color rgb="FF9C5700"/>
      </font>
      <fill>
        <patternFill>
          <bgColor rgb="FFFFEB9C"/>
        </patternFill>
      </fill>
    </dxf>
    <dxf>
      <fill>
        <patternFill>
          <bgColor theme="4" tint="0.39994506668294322"/>
        </patternFill>
      </fill>
    </dxf>
    <dxf>
      <fill>
        <patternFill>
          <bgColor theme="5" tint="0.39994506668294322"/>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LB%20Pick%20em%20League%20--%20Statistic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up Sheet"/>
      <sheetName val="Standings"/>
      <sheetName val="Lineup Sheet - Playoffs"/>
      <sheetName val="Statistics"/>
      <sheetName val="Daily W-L"/>
      <sheetName val="Home-Road Losses"/>
      <sheetName val="Streaks"/>
      <sheetName val="Playoffs Bracket"/>
      <sheetName val="KBL Rulebook"/>
    </sheetNames>
    <sheetDataSet>
      <sheetData sheetId="0"/>
      <sheetData sheetId="1"/>
      <sheetData sheetId="2"/>
      <sheetData sheetId="3">
        <row r="8">
          <cell r="B8" t="str">
            <v>Andrew Bacha</v>
          </cell>
          <cell r="DV8">
            <v>44</v>
          </cell>
          <cell r="DW8">
            <v>46</v>
          </cell>
          <cell r="DZ8">
            <v>19</v>
          </cell>
          <cell r="EA8">
            <v>23</v>
          </cell>
          <cell r="EB8" t="str">
            <v>19-23</v>
          </cell>
          <cell r="EC8">
            <v>11</v>
          </cell>
          <cell r="ED8">
            <v>13</v>
          </cell>
          <cell r="EE8" t="str">
            <v>11-13</v>
          </cell>
        </row>
        <row r="9">
          <cell r="B9" t="str">
            <v>Bucky Pollick</v>
          </cell>
          <cell r="DV9">
            <v>40</v>
          </cell>
          <cell r="DW9">
            <v>49</v>
          </cell>
          <cell r="DZ9">
            <v>17</v>
          </cell>
          <cell r="EA9">
            <v>24</v>
          </cell>
          <cell r="EB9" t="str">
            <v>17-24</v>
          </cell>
          <cell r="EC9">
            <v>12</v>
          </cell>
          <cell r="ED9">
            <v>12</v>
          </cell>
          <cell r="EE9" t="str">
            <v>12-12</v>
          </cell>
        </row>
        <row r="10">
          <cell r="B10" t="str">
            <v>Mike Beimel</v>
          </cell>
          <cell r="DV10">
            <v>38</v>
          </cell>
          <cell r="DW10">
            <v>51</v>
          </cell>
          <cell r="DZ10">
            <v>16</v>
          </cell>
          <cell r="EA10">
            <v>25</v>
          </cell>
          <cell r="EB10" t="str">
            <v>16-25</v>
          </cell>
          <cell r="EC10">
            <v>12</v>
          </cell>
          <cell r="ED10">
            <v>12</v>
          </cell>
          <cell r="EE10" t="str">
            <v>12-12</v>
          </cell>
        </row>
        <row r="11">
          <cell r="B11" t="str">
            <v>Tyler Daniels</v>
          </cell>
          <cell r="DV11">
            <v>55</v>
          </cell>
          <cell r="DW11">
            <v>35</v>
          </cell>
          <cell r="DZ11">
            <v>31</v>
          </cell>
          <cell r="EA11">
            <v>11</v>
          </cell>
          <cell r="EB11" t="str">
            <v>31-11</v>
          </cell>
          <cell r="EC11">
            <v>13</v>
          </cell>
          <cell r="ED11">
            <v>11</v>
          </cell>
          <cell r="EE11" t="str">
            <v>13-11</v>
          </cell>
        </row>
        <row r="13">
          <cell r="B13" t="str">
            <v>Brandon Tyra</v>
          </cell>
          <cell r="DV13">
            <v>52</v>
          </cell>
          <cell r="DW13">
            <v>38</v>
          </cell>
          <cell r="DZ13">
            <v>28</v>
          </cell>
          <cell r="EA13">
            <v>14</v>
          </cell>
          <cell r="EB13" t="str">
            <v>28-14</v>
          </cell>
          <cell r="EC13">
            <v>11</v>
          </cell>
          <cell r="ED13">
            <v>13</v>
          </cell>
          <cell r="EE13" t="str">
            <v>11-13</v>
          </cell>
        </row>
        <row r="14">
          <cell r="B14" t="str">
            <v>Jared Lemin</v>
          </cell>
          <cell r="DV14">
            <v>45</v>
          </cell>
          <cell r="DW14">
            <v>45</v>
          </cell>
          <cell r="DZ14">
            <v>17</v>
          </cell>
          <cell r="EA14">
            <v>25</v>
          </cell>
          <cell r="EB14" t="str">
            <v>17-25</v>
          </cell>
          <cell r="EC14">
            <v>14</v>
          </cell>
          <cell r="ED14">
            <v>10</v>
          </cell>
          <cell r="EE14" t="str">
            <v>14-10</v>
          </cell>
        </row>
        <row r="15">
          <cell r="B15" t="str">
            <v>Jimmy Brown</v>
          </cell>
          <cell r="DV15">
            <v>44</v>
          </cell>
          <cell r="DW15">
            <v>46</v>
          </cell>
          <cell r="DZ15">
            <v>21</v>
          </cell>
          <cell r="EA15">
            <v>21</v>
          </cell>
          <cell r="EB15" t="str">
            <v>21-21</v>
          </cell>
          <cell r="EC15">
            <v>11</v>
          </cell>
          <cell r="ED15">
            <v>13</v>
          </cell>
          <cell r="EE15" t="str">
            <v>11-13</v>
          </cell>
        </row>
        <row r="16">
          <cell r="B16" t="str">
            <v>Will Higginbotham</v>
          </cell>
          <cell r="DV16">
            <v>42</v>
          </cell>
          <cell r="DW16">
            <v>48</v>
          </cell>
          <cell r="DZ16">
            <v>18</v>
          </cell>
          <cell r="EA16">
            <v>24</v>
          </cell>
          <cell r="EB16" t="str">
            <v>18-24</v>
          </cell>
          <cell r="EC16">
            <v>12</v>
          </cell>
          <cell r="ED16">
            <v>12</v>
          </cell>
          <cell r="EE16" t="str">
            <v>12-12</v>
          </cell>
        </row>
        <row r="18">
          <cell r="B18" t="str">
            <v>Cameron Hughes</v>
          </cell>
          <cell r="DV18">
            <v>43</v>
          </cell>
          <cell r="DW18">
            <v>47</v>
          </cell>
          <cell r="DZ18">
            <v>21</v>
          </cell>
          <cell r="EA18">
            <v>21</v>
          </cell>
          <cell r="EB18" t="str">
            <v>21-21</v>
          </cell>
          <cell r="EC18">
            <v>9</v>
          </cell>
          <cell r="ED18">
            <v>15</v>
          </cell>
          <cell r="EE18" t="str">
            <v>9-15</v>
          </cell>
        </row>
        <row r="19">
          <cell r="B19" t="str">
            <v>Jake Mercer</v>
          </cell>
          <cell r="DV19">
            <v>46</v>
          </cell>
          <cell r="DW19">
            <v>44</v>
          </cell>
          <cell r="DZ19">
            <v>23</v>
          </cell>
          <cell r="EA19">
            <v>19</v>
          </cell>
          <cell r="EB19" t="str">
            <v>23-19</v>
          </cell>
          <cell r="EC19">
            <v>11</v>
          </cell>
          <cell r="ED19">
            <v>13</v>
          </cell>
          <cell r="EE19" t="str">
            <v>11-13</v>
          </cell>
        </row>
        <row r="20">
          <cell r="B20" t="str">
            <v>TJ Stephens</v>
          </cell>
          <cell r="DV20">
            <v>40</v>
          </cell>
          <cell r="DW20">
            <v>49</v>
          </cell>
          <cell r="DZ20">
            <v>23</v>
          </cell>
          <cell r="EA20">
            <v>19</v>
          </cell>
          <cell r="EB20" t="str">
            <v>23-19</v>
          </cell>
          <cell r="EC20">
            <v>8</v>
          </cell>
          <cell r="ED20">
            <v>15</v>
          </cell>
          <cell r="EE20" t="str">
            <v>8-15</v>
          </cell>
        </row>
        <row r="21">
          <cell r="B21" t="str">
            <v>Nate Steis</v>
          </cell>
          <cell r="DV21">
            <v>41</v>
          </cell>
          <cell r="DW21">
            <v>48</v>
          </cell>
          <cell r="DZ21">
            <v>17</v>
          </cell>
          <cell r="EA21">
            <v>25</v>
          </cell>
          <cell r="EB21" t="str">
            <v>17-25</v>
          </cell>
          <cell r="EC21">
            <v>14</v>
          </cell>
          <cell r="ED21">
            <v>9</v>
          </cell>
          <cell r="EE21" t="str">
            <v>14-9</v>
          </cell>
        </row>
        <row r="23">
          <cell r="B23" t="str">
            <v>Chris Walter</v>
          </cell>
          <cell r="DV23">
            <v>42</v>
          </cell>
          <cell r="DW23">
            <v>47</v>
          </cell>
          <cell r="DZ23">
            <v>15</v>
          </cell>
          <cell r="EA23">
            <v>27</v>
          </cell>
          <cell r="EB23" t="str">
            <v>15-27</v>
          </cell>
          <cell r="EC23">
            <v>15</v>
          </cell>
          <cell r="ED23">
            <v>8</v>
          </cell>
          <cell r="EE23" t="str">
            <v>15-8</v>
          </cell>
        </row>
        <row r="24">
          <cell r="B24" t="str">
            <v>Ken Baum</v>
          </cell>
          <cell r="DV24">
            <v>49</v>
          </cell>
          <cell r="DW24">
            <v>41</v>
          </cell>
          <cell r="DZ24">
            <v>20</v>
          </cell>
          <cell r="EA24">
            <v>22</v>
          </cell>
          <cell r="EB24" t="str">
            <v>20-22</v>
          </cell>
          <cell r="EC24">
            <v>16</v>
          </cell>
          <cell r="ED24">
            <v>8</v>
          </cell>
          <cell r="EE24" t="str">
            <v>16-8</v>
          </cell>
        </row>
        <row r="25">
          <cell r="B25" t="str">
            <v>Ryan Smith</v>
          </cell>
          <cell r="DV25">
            <v>47</v>
          </cell>
          <cell r="DW25">
            <v>43</v>
          </cell>
          <cell r="DZ25">
            <v>23</v>
          </cell>
          <cell r="EA25">
            <v>19</v>
          </cell>
          <cell r="EB25" t="str">
            <v>23-19</v>
          </cell>
          <cell r="EC25">
            <v>10</v>
          </cell>
          <cell r="ED25">
            <v>14</v>
          </cell>
          <cell r="EE25" t="str">
            <v>10-14</v>
          </cell>
        </row>
        <row r="26">
          <cell r="B26" t="str">
            <v>Scotty Asti</v>
          </cell>
          <cell r="DV26">
            <v>49</v>
          </cell>
          <cell r="DW26">
            <v>40</v>
          </cell>
          <cell r="DZ26">
            <v>26</v>
          </cell>
          <cell r="EA26">
            <v>16</v>
          </cell>
          <cell r="EB26" t="str">
            <v>26-16</v>
          </cell>
          <cell r="EC26">
            <v>11</v>
          </cell>
          <cell r="ED26">
            <v>12</v>
          </cell>
          <cell r="EE26" t="str">
            <v>11-12</v>
          </cell>
        </row>
        <row r="37">
          <cell r="DV37">
            <v>1061</v>
          </cell>
          <cell r="EE37" t="str">
            <v>14-10</v>
          </cell>
        </row>
        <row r="38">
          <cell r="DV38">
            <v>1024</v>
          </cell>
          <cell r="EE38" t="str">
            <v>11-13</v>
          </cell>
        </row>
        <row r="39">
          <cell r="DV39">
            <v>987</v>
          </cell>
          <cell r="EE39" t="str">
            <v>10-14</v>
          </cell>
        </row>
        <row r="40">
          <cell r="DV40">
            <v>1046</v>
          </cell>
          <cell r="EE40" t="str">
            <v>11-13</v>
          </cell>
        </row>
        <row r="42">
          <cell r="DV42">
            <v>1120</v>
          </cell>
          <cell r="EE42" t="str">
            <v>13-11</v>
          </cell>
        </row>
        <row r="43">
          <cell r="DV43">
            <v>1136</v>
          </cell>
          <cell r="EE43" t="str">
            <v>14-10</v>
          </cell>
        </row>
        <row r="44">
          <cell r="DV44">
            <v>1032</v>
          </cell>
          <cell r="EE44" t="str">
            <v>12-12</v>
          </cell>
        </row>
        <row r="45">
          <cell r="DV45">
            <v>1052</v>
          </cell>
          <cell r="EE45" t="str">
            <v>12-12</v>
          </cell>
        </row>
        <row r="47">
          <cell r="DV47">
            <v>1056</v>
          </cell>
          <cell r="EE47" t="str">
            <v>13-11</v>
          </cell>
        </row>
        <row r="48">
          <cell r="DV48">
            <v>1122</v>
          </cell>
          <cell r="EE48" t="str">
            <v>12-12</v>
          </cell>
        </row>
        <row r="49">
          <cell r="DV49">
            <v>1010</v>
          </cell>
          <cell r="EE49" t="str">
            <v>9-15</v>
          </cell>
        </row>
        <row r="50">
          <cell r="DV50">
            <v>1045</v>
          </cell>
          <cell r="EE50" t="str">
            <v>10-14</v>
          </cell>
        </row>
        <row r="52">
          <cell r="DV52">
            <v>1073</v>
          </cell>
          <cell r="EE52" t="str">
            <v>12-12</v>
          </cell>
        </row>
        <row r="53">
          <cell r="DV53">
            <v>1096</v>
          </cell>
          <cell r="EE53" t="str">
            <v>13-11</v>
          </cell>
        </row>
        <row r="54">
          <cell r="DV54">
            <v>1057</v>
          </cell>
          <cell r="EE54" t="str">
            <v>14-10</v>
          </cell>
        </row>
        <row r="55">
          <cell r="DV55">
            <v>1112</v>
          </cell>
          <cell r="EE55" t="str">
            <v>12-12</v>
          </cell>
        </row>
        <row r="61">
          <cell r="DV61">
            <v>1064</v>
          </cell>
        </row>
        <row r="62">
          <cell r="DV62">
            <v>1075</v>
          </cell>
        </row>
        <row r="63">
          <cell r="DV63">
            <v>1088</v>
          </cell>
        </row>
        <row r="64">
          <cell r="DV64">
            <v>987</v>
          </cell>
        </row>
        <row r="66">
          <cell r="DV66">
            <v>1063</v>
          </cell>
        </row>
        <row r="67">
          <cell r="DV67">
            <v>1125</v>
          </cell>
        </row>
        <row r="68">
          <cell r="DV68">
            <v>1055</v>
          </cell>
        </row>
        <row r="69">
          <cell r="DV69">
            <v>1047</v>
          </cell>
        </row>
        <row r="71">
          <cell r="DV71">
            <v>1073</v>
          </cell>
        </row>
        <row r="72">
          <cell r="DV72">
            <v>1077</v>
          </cell>
        </row>
        <row r="73">
          <cell r="DV73">
            <v>1084</v>
          </cell>
        </row>
        <row r="74">
          <cell r="DV74">
            <v>1087</v>
          </cell>
        </row>
        <row r="76">
          <cell r="DV76">
            <v>1075</v>
          </cell>
        </row>
        <row r="77">
          <cell r="DV77">
            <v>1031</v>
          </cell>
        </row>
        <row r="78">
          <cell r="DV78">
            <v>1028</v>
          </cell>
        </row>
        <row r="79">
          <cell r="DV79">
            <v>1070</v>
          </cell>
        </row>
        <row r="87">
          <cell r="EA87" t="str">
            <v>5-5</v>
          </cell>
          <cell r="EB87" t="str">
            <v>12-13</v>
          </cell>
          <cell r="EC87" t="str">
            <v>20-20</v>
          </cell>
        </row>
        <row r="88">
          <cell r="EA88" t="str">
            <v>3-7</v>
          </cell>
          <cell r="EB88" t="str">
            <v>11-14</v>
          </cell>
          <cell r="EC88" t="str">
            <v>19-21</v>
          </cell>
        </row>
        <row r="89">
          <cell r="EA89" t="str">
            <v>4-6</v>
          </cell>
          <cell r="EB89" t="str">
            <v>9-16</v>
          </cell>
          <cell r="EC89" t="str">
            <v>14-26</v>
          </cell>
        </row>
        <row r="90">
          <cell r="EA90" t="str">
            <v>7-3</v>
          </cell>
          <cell r="EB90" t="str">
            <v>13-12</v>
          </cell>
          <cell r="EC90" t="str">
            <v>21-19</v>
          </cell>
        </row>
        <row r="92">
          <cell r="EA92" t="str">
            <v>7-3</v>
          </cell>
          <cell r="EB92" t="str">
            <v>13-12</v>
          </cell>
          <cell r="EC92" t="str">
            <v>24-16</v>
          </cell>
        </row>
        <row r="93">
          <cell r="EA93" t="str">
            <v>3-7</v>
          </cell>
          <cell r="EB93" t="str">
            <v>13-12</v>
          </cell>
          <cell r="EC93" t="str">
            <v>19-21</v>
          </cell>
        </row>
        <row r="94">
          <cell r="EA94" t="str">
            <v>7-3</v>
          </cell>
          <cell r="EB94" t="str">
            <v>15-10</v>
          </cell>
          <cell r="EC94" t="str">
            <v>23-17</v>
          </cell>
        </row>
        <row r="95">
          <cell r="EA95" t="str">
            <v>4-6</v>
          </cell>
          <cell r="EB95" t="str">
            <v>12-13</v>
          </cell>
          <cell r="EC95" t="str">
            <v>21-19</v>
          </cell>
        </row>
        <row r="97">
          <cell r="EA97" t="str">
            <v>6-4</v>
          </cell>
          <cell r="EB97" t="str">
            <v>13-12</v>
          </cell>
          <cell r="EC97" t="str">
            <v>22-18</v>
          </cell>
        </row>
        <row r="98">
          <cell r="EA98" t="str">
            <v>6-4</v>
          </cell>
          <cell r="EB98" t="str">
            <v>14-11</v>
          </cell>
          <cell r="EC98" t="str">
            <v>21-19</v>
          </cell>
        </row>
        <row r="99">
          <cell r="EA99" t="str">
            <v>3-6</v>
          </cell>
          <cell r="EB99" t="str">
            <v>8-16</v>
          </cell>
          <cell r="EC99" t="str">
            <v>12-27</v>
          </cell>
        </row>
        <row r="100">
          <cell r="EA100" t="str">
            <v>2-7</v>
          </cell>
          <cell r="EB100" t="str">
            <v>11-13</v>
          </cell>
          <cell r="EC100" t="str">
            <v>18-21</v>
          </cell>
        </row>
        <row r="102">
          <cell r="EA102" t="str">
            <v>5-4</v>
          </cell>
          <cell r="EB102" t="str">
            <v>13-11</v>
          </cell>
          <cell r="EC102" t="str">
            <v>18-21</v>
          </cell>
        </row>
        <row r="103">
          <cell r="EA103" t="str">
            <v>5-5</v>
          </cell>
          <cell r="EB103" t="str">
            <v>15-10</v>
          </cell>
          <cell r="EC103" t="str">
            <v>25-15</v>
          </cell>
        </row>
        <row r="104">
          <cell r="EA104" t="str">
            <v>6-4</v>
          </cell>
          <cell r="EB104" t="str">
            <v>12-13</v>
          </cell>
          <cell r="EC104" t="str">
            <v>19-21</v>
          </cell>
        </row>
        <row r="105">
          <cell r="EA105" t="str">
            <v>5-4</v>
          </cell>
          <cell r="EB105" t="str">
            <v>14-10</v>
          </cell>
          <cell r="EC105" t="str">
            <v>22-17</v>
          </cell>
        </row>
        <row r="111">
          <cell r="DW111" t="str">
            <v>W 1</v>
          </cell>
        </row>
        <row r="112">
          <cell r="DW112" t="str">
            <v>L 4</v>
          </cell>
        </row>
        <row r="113">
          <cell r="DW113" t="str">
            <v>L 1</v>
          </cell>
        </row>
        <row r="114">
          <cell r="DW114" t="str">
            <v>W 3</v>
          </cell>
        </row>
        <row r="116">
          <cell r="DW116" t="str">
            <v>W 5</v>
          </cell>
        </row>
        <row r="117">
          <cell r="DW117" t="str">
            <v>L 5</v>
          </cell>
        </row>
        <row r="118">
          <cell r="DW118" t="str">
            <v>W 2</v>
          </cell>
        </row>
        <row r="119">
          <cell r="DW119" t="str">
            <v>L 2</v>
          </cell>
        </row>
        <row r="121">
          <cell r="DW121" t="str">
            <v>W 2</v>
          </cell>
        </row>
        <row r="122">
          <cell r="DW122" t="str">
            <v>L 1</v>
          </cell>
        </row>
        <row r="123">
          <cell r="DW123" t="str">
            <v>W 1</v>
          </cell>
        </row>
        <row r="124">
          <cell r="DW124" t="str">
            <v>L 2</v>
          </cell>
        </row>
        <row r="126">
          <cell r="DW126" t="str">
            <v>L 1</v>
          </cell>
        </row>
        <row r="127">
          <cell r="DW127" t="str">
            <v>L 2</v>
          </cell>
        </row>
        <row r="128">
          <cell r="DW128" t="str">
            <v>W 2</v>
          </cell>
        </row>
        <row r="129">
          <cell r="DW129" t="str">
            <v>W 1</v>
          </cell>
        </row>
        <row r="157">
          <cell r="DZ157" t="str">
            <v>23-19</v>
          </cell>
          <cell r="EA157" t="str">
            <v>21-27</v>
          </cell>
          <cell r="EB157">
            <v>58.666666666666664</v>
          </cell>
          <cell r="EC157">
            <v>61.333333333333336</v>
          </cell>
        </row>
        <row r="158">
          <cell r="DZ158" t="str">
            <v>24-21</v>
          </cell>
          <cell r="EA158" t="str">
            <v>16-28</v>
          </cell>
          <cell r="EB158">
            <v>53.932584269662925</v>
          </cell>
          <cell r="EC158">
            <v>66.067415730337075</v>
          </cell>
        </row>
        <row r="159">
          <cell r="DZ159" t="str">
            <v>21-24</v>
          </cell>
          <cell r="EA159" t="str">
            <v>17-27</v>
          </cell>
          <cell r="EB159">
            <v>51.235955056179776</v>
          </cell>
          <cell r="EC159">
            <v>68.764044943820224</v>
          </cell>
        </row>
        <row r="160">
          <cell r="DZ160" t="str">
            <v>35-13</v>
          </cell>
          <cell r="EA160" t="str">
            <v>20-22</v>
          </cell>
          <cell r="EB160">
            <v>73.333333333333343</v>
          </cell>
          <cell r="EC160">
            <v>46.666666666666657</v>
          </cell>
        </row>
        <row r="162">
          <cell r="DZ162" t="str">
            <v>27-18</v>
          </cell>
          <cell r="EA162" t="str">
            <v>25-20</v>
          </cell>
          <cell r="EB162">
            <v>69.333333333333329</v>
          </cell>
          <cell r="EC162">
            <v>50.666666666666671</v>
          </cell>
        </row>
        <row r="163">
          <cell r="DZ163" t="str">
            <v>21-24</v>
          </cell>
          <cell r="EA163" t="str">
            <v>24-21</v>
          </cell>
          <cell r="EB163">
            <v>60</v>
          </cell>
          <cell r="EC163">
            <v>60</v>
          </cell>
        </row>
        <row r="164">
          <cell r="DZ164" t="str">
            <v>23-22</v>
          </cell>
          <cell r="EA164" t="str">
            <v>21-24</v>
          </cell>
          <cell r="EB164">
            <v>58.666666666666664</v>
          </cell>
          <cell r="EC164">
            <v>61.333333333333336</v>
          </cell>
        </row>
        <row r="165">
          <cell r="DZ165" t="str">
            <v>24-20</v>
          </cell>
          <cell r="EA165" t="str">
            <v>18-28</v>
          </cell>
          <cell r="EB165">
            <v>56</v>
          </cell>
          <cell r="EC165">
            <v>64</v>
          </cell>
        </row>
        <row r="167">
          <cell r="DZ167" t="str">
            <v>22-23</v>
          </cell>
          <cell r="EA167" t="str">
            <v>21-24</v>
          </cell>
          <cell r="EB167">
            <v>57.333333333333336</v>
          </cell>
          <cell r="EC167">
            <v>62.666666666666664</v>
          </cell>
        </row>
        <row r="168">
          <cell r="DZ168" t="str">
            <v>27-18</v>
          </cell>
          <cell r="EA168" t="str">
            <v>19-26</v>
          </cell>
          <cell r="EB168">
            <v>61.333333333333329</v>
          </cell>
          <cell r="EC168">
            <v>58.666666666666671</v>
          </cell>
        </row>
        <row r="169">
          <cell r="DZ169" t="str">
            <v>24-21</v>
          </cell>
          <cell r="EA169" t="str">
            <v>16-28</v>
          </cell>
          <cell r="EB169">
            <v>53.932584269662925</v>
          </cell>
          <cell r="EC169">
            <v>66.067415730337075</v>
          </cell>
        </row>
        <row r="170">
          <cell r="DZ170" t="str">
            <v>21-24</v>
          </cell>
          <cell r="EA170" t="str">
            <v>20-24</v>
          </cell>
          <cell r="EB170">
            <v>55.280898876404493</v>
          </cell>
          <cell r="EC170">
            <v>64.719101123595507</v>
          </cell>
        </row>
        <row r="172">
          <cell r="DZ172" t="str">
            <v>23-21</v>
          </cell>
          <cell r="EA172" t="str">
            <v>19-26</v>
          </cell>
          <cell r="EB172">
            <v>56.629213483146067</v>
          </cell>
          <cell r="EC172">
            <v>63.370786516853933</v>
          </cell>
        </row>
        <row r="173">
          <cell r="DZ173" t="str">
            <v>22-20</v>
          </cell>
          <cell r="EA173" t="str">
            <v>27-21</v>
          </cell>
          <cell r="EB173">
            <v>65.333333333333329</v>
          </cell>
          <cell r="EC173">
            <v>54.666666666666671</v>
          </cell>
        </row>
        <row r="174">
          <cell r="DZ174" t="str">
            <v>28-20</v>
          </cell>
          <cell r="EA174" t="str">
            <v>19-23</v>
          </cell>
          <cell r="EB174">
            <v>62.666666666666671</v>
          </cell>
          <cell r="EC174">
            <v>57.333333333333329</v>
          </cell>
        </row>
        <row r="175">
          <cell r="DZ175" t="str">
            <v>22-22</v>
          </cell>
          <cell r="EA175" t="str">
            <v>27-18</v>
          </cell>
          <cell r="EB175">
            <v>66.067415730337075</v>
          </cell>
          <cell r="EC175">
            <v>53.932584269662925</v>
          </cell>
        </row>
      </sheetData>
      <sheetData sheetId="4"/>
      <sheetData sheetId="5">
        <row r="106">
          <cell r="FF106" t="str">
            <v>---</v>
          </cell>
          <cell r="FP106" t="str">
            <v>---</v>
          </cell>
        </row>
        <row r="107">
          <cell r="FF107">
            <v>11</v>
          </cell>
          <cell r="FP107">
            <v>3</v>
          </cell>
        </row>
        <row r="108">
          <cell r="FF108">
            <v>14.5</v>
          </cell>
          <cell r="FP108">
            <v>4.5</v>
          </cell>
        </row>
        <row r="109">
          <cell r="FF109">
            <v>16.5</v>
          </cell>
          <cell r="FP109">
            <v>5.5</v>
          </cell>
        </row>
        <row r="113">
          <cell r="FF113" t="str">
            <v>---</v>
          </cell>
          <cell r="FP113" t="str">
            <v>---</v>
          </cell>
        </row>
        <row r="114">
          <cell r="FF114">
            <v>7</v>
          </cell>
          <cell r="FP114">
            <v>0.5</v>
          </cell>
        </row>
        <row r="115">
          <cell r="FF115">
            <v>8</v>
          </cell>
          <cell r="FP115">
            <v>2.5</v>
          </cell>
        </row>
        <row r="116">
          <cell r="FF116">
            <v>10</v>
          </cell>
          <cell r="FP116">
            <v>7</v>
          </cell>
        </row>
        <row r="119">
          <cell r="EH119">
            <v>20</v>
          </cell>
          <cell r="EJ119">
            <v>24</v>
          </cell>
          <cell r="EM119">
            <v>28</v>
          </cell>
          <cell r="EO119">
            <v>31.5</v>
          </cell>
        </row>
        <row r="122">
          <cell r="EH122">
            <v>16.5</v>
          </cell>
          <cell r="EJ122">
            <v>23</v>
          </cell>
          <cell r="EM122">
            <v>26.5</v>
          </cell>
          <cell r="EO122">
            <v>29.5</v>
          </cell>
        </row>
        <row r="123">
          <cell r="EH123">
            <v>14.5</v>
          </cell>
          <cell r="EJ123">
            <v>21</v>
          </cell>
          <cell r="EM123">
            <v>25.5</v>
          </cell>
          <cell r="EO123">
            <v>25</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473B-2287-4A3D-B5B2-391564305327}">
  <sheetPr>
    <tabColor theme="5" tint="-0.249977111117893"/>
  </sheetPr>
  <dimension ref="A1:CB53"/>
  <sheetViews>
    <sheetView showGridLines="0" zoomScale="95" zoomScaleNormal="95" workbookViewId="0">
      <selection activeCell="W1" sqref="W1"/>
    </sheetView>
  </sheetViews>
  <sheetFormatPr defaultColWidth="9.140625" defaultRowHeight="15" x14ac:dyDescent="0.25"/>
  <cols>
    <col min="1" max="1" width="4.140625" style="85" customWidth="1"/>
    <col min="2" max="2" width="2.28515625" style="105" customWidth="1"/>
    <col min="3" max="3" width="17" style="85" customWidth="1"/>
    <col min="4" max="5" width="4.5703125" style="85" customWidth="1"/>
    <col min="6" max="6" width="7.28515625" style="85" customWidth="1"/>
    <col min="7" max="7" width="6" style="85" customWidth="1"/>
    <col min="8" max="10" width="7.7109375" style="85" customWidth="1"/>
    <col min="11" max="13" width="6.28515625" style="85" customWidth="1"/>
    <col min="14" max="14" width="7.7109375" style="85" customWidth="1"/>
    <col min="15" max="16" width="6.140625" style="85" customWidth="1"/>
    <col min="17" max="19" width="7.85546875" style="85" customWidth="1"/>
    <col min="20" max="21" width="4.28515625" style="85" customWidth="1"/>
    <col min="22" max="22" width="4.42578125" style="27" customWidth="1"/>
    <col min="23" max="23" width="1.140625" style="106" customWidth="1"/>
    <col min="24" max="24" width="4.140625" style="85" customWidth="1"/>
    <col min="25" max="25" width="2.28515625" style="105" customWidth="1"/>
    <col min="26" max="26" width="17" style="85" customWidth="1"/>
    <col min="27" max="28" width="4.5703125" style="85" customWidth="1"/>
    <col min="29" max="29" width="7.28515625" style="85" customWidth="1"/>
    <col min="30" max="30" width="6" style="85" customWidth="1"/>
    <col min="31" max="33" width="7.7109375" style="85" customWidth="1"/>
    <col min="34" max="36" width="6.28515625" style="85" customWidth="1"/>
    <col min="37" max="37" width="7.7109375" style="85" customWidth="1"/>
    <col min="38" max="39" width="6.140625" style="85" customWidth="1"/>
    <col min="40" max="42" width="7.85546875" style="85" customWidth="1"/>
    <col min="43" max="44" width="4.28515625" style="85" customWidth="1"/>
    <col min="45" max="45" width="4.42578125" style="27" customWidth="1"/>
    <col min="46" max="46" width="8.28515625" style="26" customWidth="1"/>
    <col min="47" max="47" width="5" style="106" customWidth="1"/>
    <col min="48" max="51" width="9.140625" style="85"/>
    <col min="52" max="55" width="5.28515625" style="85" customWidth="1"/>
    <col min="56" max="56" width="9.140625" style="85"/>
    <col min="57" max="57" width="19.140625" style="85" customWidth="1"/>
    <col min="58" max="58" width="9.140625" style="85"/>
    <col min="59" max="59" width="3.7109375" style="85" customWidth="1"/>
    <col min="60" max="74" width="9.140625" style="85"/>
    <col min="75" max="75" width="24.42578125" style="85" customWidth="1"/>
    <col min="76" max="77" width="9.140625" style="105"/>
    <col min="78" max="78" width="4" style="105" customWidth="1"/>
    <col min="79" max="80" width="9.140625" style="105"/>
    <col min="81" max="16384" width="9.140625" style="85"/>
  </cols>
  <sheetData>
    <row r="1" spans="1:80" ht="31.5" customHeight="1" x14ac:dyDescent="0.25">
      <c r="C1" s="88" t="s">
        <v>0</v>
      </c>
      <c r="D1" s="89"/>
      <c r="E1" s="89"/>
      <c r="F1" s="89"/>
      <c r="G1" s="89"/>
      <c r="W1" s="106" t="s">
        <v>5</v>
      </c>
      <c r="Z1" s="168">
        <f ca="1">TODAY()</f>
        <v>44775</v>
      </c>
      <c r="BX1" s="105" t="s">
        <v>1</v>
      </c>
      <c r="BY1" s="105" t="s">
        <v>2</v>
      </c>
      <c r="CA1" s="105" t="s">
        <v>3</v>
      </c>
      <c r="CB1" s="105" t="s">
        <v>4</v>
      </c>
    </row>
    <row r="2" spans="1:80" ht="15" customHeight="1" x14ac:dyDescent="0.25">
      <c r="C2" s="90"/>
      <c r="Q2" s="143"/>
      <c r="V2" s="142"/>
      <c r="W2" s="141" t="s">
        <v>5</v>
      </c>
      <c r="X2" s="85" t="s">
        <v>5</v>
      </c>
      <c r="AU2" s="102"/>
      <c r="BW2" s="85" t="str">
        <f>[1]Statistics!B8</f>
        <v>Andrew Bacha</v>
      </c>
      <c r="BX2" s="105">
        <f>[1]Statistics!DZ8</f>
        <v>19</v>
      </c>
      <c r="BY2" s="105">
        <f>[1]Statistics!EA8</f>
        <v>23</v>
      </c>
      <c r="CA2" s="105">
        <f>[1]Statistics!EC8</f>
        <v>11</v>
      </c>
      <c r="CB2" s="105">
        <f>[1]Statistics!ED8</f>
        <v>13</v>
      </c>
    </row>
    <row r="3" spans="1:80" x14ac:dyDescent="0.25">
      <c r="C3" s="86" t="s">
        <v>6</v>
      </c>
      <c r="O3" s="140"/>
      <c r="Z3" s="87" t="s">
        <v>7</v>
      </c>
      <c r="AU3" s="102"/>
      <c r="BW3" s="85" t="str">
        <f>[1]Statistics!B9</f>
        <v>Bucky Pollick</v>
      </c>
      <c r="BX3" s="105">
        <f>[1]Statistics!DZ9</f>
        <v>17</v>
      </c>
      <c r="BY3" s="105">
        <f>[1]Statistics!EA9</f>
        <v>24</v>
      </c>
      <c r="CA3" s="105">
        <f>[1]Statistics!EC9</f>
        <v>12</v>
      </c>
      <c r="CB3" s="105">
        <f>[1]Statistics!ED9</f>
        <v>12</v>
      </c>
    </row>
    <row r="4" spans="1:80" x14ac:dyDescent="0.25">
      <c r="A4" s="135"/>
      <c r="G4" s="94" t="s">
        <v>8</v>
      </c>
      <c r="H4" s="91" t="s">
        <v>9</v>
      </c>
      <c r="I4" s="92" t="s">
        <v>10</v>
      </c>
      <c r="J4" s="116" t="s">
        <v>11</v>
      </c>
      <c r="K4" s="115" t="s">
        <v>276</v>
      </c>
      <c r="L4" s="115" t="s">
        <v>271</v>
      </c>
      <c r="M4" s="115" t="s">
        <v>24</v>
      </c>
      <c r="N4" s="95" t="s">
        <v>13</v>
      </c>
      <c r="O4" s="134" t="s">
        <v>14</v>
      </c>
      <c r="P4" s="134" t="s">
        <v>15</v>
      </c>
      <c r="Q4" s="120" t="s">
        <v>16</v>
      </c>
      <c r="R4" s="120" t="s">
        <v>17</v>
      </c>
      <c r="S4" s="120" t="s">
        <v>272</v>
      </c>
      <c r="T4" s="145" t="s">
        <v>265</v>
      </c>
      <c r="U4" s="120"/>
      <c r="V4" s="133"/>
      <c r="W4" s="113"/>
      <c r="X4" s="135"/>
      <c r="AD4" s="94" t="s">
        <v>8</v>
      </c>
      <c r="AE4" s="91" t="s">
        <v>9</v>
      </c>
      <c r="AF4" s="92" t="s">
        <v>10</v>
      </c>
      <c r="AG4" s="116" t="s">
        <v>18</v>
      </c>
      <c r="AH4" s="115" t="s">
        <v>276</v>
      </c>
      <c r="AI4" s="115" t="s">
        <v>271</v>
      </c>
      <c r="AJ4" s="115" t="s">
        <v>24</v>
      </c>
      <c r="AK4" s="95" t="s">
        <v>13</v>
      </c>
      <c r="AL4" s="134" t="s">
        <v>14</v>
      </c>
      <c r="AM4" s="134" t="s">
        <v>15</v>
      </c>
      <c r="AN4" s="120" t="s">
        <v>16</v>
      </c>
      <c r="AO4" s="120" t="s">
        <v>17</v>
      </c>
      <c r="AP4" s="120" t="s">
        <v>272</v>
      </c>
      <c r="AQ4" s="145" t="s">
        <v>265</v>
      </c>
      <c r="AR4" s="120"/>
      <c r="AS4" s="133"/>
      <c r="AT4" s="106"/>
      <c r="AV4" s="106"/>
      <c r="BW4" s="85" t="str">
        <f>[1]Statistics!B10</f>
        <v>Mike Beimel</v>
      </c>
      <c r="BX4" s="105">
        <f>[1]Statistics!DZ10</f>
        <v>16</v>
      </c>
      <c r="BY4" s="105">
        <f>[1]Statistics!EA10</f>
        <v>25</v>
      </c>
      <c r="CA4" s="105">
        <f>[1]Statistics!EC10</f>
        <v>12</v>
      </c>
      <c r="CB4" s="105">
        <f>[1]Statistics!ED10</f>
        <v>12</v>
      </c>
    </row>
    <row r="5" spans="1:80" x14ac:dyDescent="0.25">
      <c r="A5" s="114" t="s">
        <v>262</v>
      </c>
      <c r="C5" s="93" t="s">
        <v>19</v>
      </c>
      <c r="D5" s="111" t="s">
        <v>20</v>
      </c>
      <c r="E5" s="111" t="s">
        <v>21</v>
      </c>
      <c r="F5" s="112" t="s">
        <v>22</v>
      </c>
      <c r="G5" s="111" t="s">
        <v>23</v>
      </c>
      <c r="H5" s="131" t="s">
        <v>8</v>
      </c>
      <c r="I5" s="118" t="s">
        <v>8</v>
      </c>
      <c r="J5" s="110" t="s">
        <v>8</v>
      </c>
      <c r="K5" s="109" t="s">
        <v>273</v>
      </c>
      <c r="L5" s="109" t="s">
        <v>274</v>
      </c>
      <c r="M5" s="169" t="s">
        <v>275</v>
      </c>
      <c r="N5" s="130" t="s">
        <v>8</v>
      </c>
      <c r="O5" s="129" t="s">
        <v>8</v>
      </c>
      <c r="P5" s="129" t="s">
        <v>8</v>
      </c>
      <c r="Q5" s="128" t="s">
        <v>8</v>
      </c>
      <c r="R5" s="128" t="s">
        <v>8</v>
      </c>
      <c r="S5" s="128" t="s">
        <v>8</v>
      </c>
      <c r="T5" s="146" t="s">
        <v>20</v>
      </c>
      <c r="U5" s="146" t="s">
        <v>21</v>
      </c>
      <c r="V5" s="127" t="s">
        <v>263</v>
      </c>
      <c r="W5" s="132"/>
      <c r="X5" s="114" t="s">
        <v>262</v>
      </c>
      <c r="Z5" s="93" t="s">
        <v>19</v>
      </c>
      <c r="AA5" s="111" t="s">
        <v>20</v>
      </c>
      <c r="AB5" s="111" t="s">
        <v>21</v>
      </c>
      <c r="AC5" s="112" t="s">
        <v>22</v>
      </c>
      <c r="AD5" s="111" t="s">
        <v>23</v>
      </c>
      <c r="AE5" s="131" t="s">
        <v>8</v>
      </c>
      <c r="AF5" s="118" t="s">
        <v>8</v>
      </c>
      <c r="AG5" s="110" t="s">
        <v>8</v>
      </c>
      <c r="AH5" s="109" t="s">
        <v>273</v>
      </c>
      <c r="AI5" s="109" t="s">
        <v>274</v>
      </c>
      <c r="AJ5" s="169" t="s">
        <v>275</v>
      </c>
      <c r="AK5" s="130" t="s">
        <v>8</v>
      </c>
      <c r="AL5" s="129" t="s">
        <v>8</v>
      </c>
      <c r="AM5" s="129" t="s">
        <v>8</v>
      </c>
      <c r="AN5" s="128" t="s">
        <v>8</v>
      </c>
      <c r="AO5" s="128" t="s">
        <v>8</v>
      </c>
      <c r="AP5" s="128" t="s">
        <v>8</v>
      </c>
      <c r="AQ5" s="146" t="s">
        <v>20</v>
      </c>
      <c r="AR5" s="146" t="s">
        <v>21</v>
      </c>
      <c r="AS5" s="127" t="s">
        <v>263</v>
      </c>
      <c r="AT5" s="106"/>
      <c r="AV5" s="106"/>
      <c r="BW5" s="85" t="str">
        <f>[1]Statistics!B11</f>
        <v>Tyler Daniels</v>
      </c>
      <c r="BX5" s="105">
        <f>[1]Statistics!DZ11</f>
        <v>31</v>
      </c>
      <c r="BY5" s="105">
        <f>[1]Statistics!EA11</f>
        <v>11</v>
      </c>
      <c r="CA5" s="105">
        <f>[1]Statistics!EC11</f>
        <v>13</v>
      </c>
      <c r="CB5" s="105">
        <f>[1]Statistics!ED11</f>
        <v>11</v>
      </c>
    </row>
    <row r="6" spans="1:80" x14ac:dyDescent="0.25">
      <c r="A6" s="108">
        <f>IF('[1]Home-Road Losses'!EH119&gt;0, '[1]Home-Road Losses'!EH119, "    x-")</f>
        <v>20</v>
      </c>
      <c r="B6" s="96">
        <v>1</v>
      </c>
      <c r="C6" s="97" t="str">
        <f>[1]Statistics!B11</f>
        <v>Tyler Daniels</v>
      </c>
      <c r="D6" s="94">
        <f>[1]Statistics!DV11</f>
        <v>55</v>
      </c>
      <c r="E6" s="94">
        <f>[1]Statistics!DW11</f>
        <v>35</v>
      </c>
      <c r="F6" s="123" t="str">
        <f>IF('[1]Home-Road Losses'!FF106&gt;0,'[1]Home-Road Losses'!FF106, "---")</f>
        <v>---</v>
      </c>
      <c r="G6" s="98">
        <f>(D6/(D6+E6))</f>
        <v>0.61111111111111116</v>
      </c>
      <c r="H6" s="99" t="str">
        <f>[1]Statistics!EB11</f>
        <v>31-11</v>
      </c>
      <c r="I6" s="100" t="str">
        <f>[1]Statistics!EE11</f>
        <v>13-11</v>
      </c>
      <c r="J6" s="122" t="str">
        <f>[1]Statistics!EE40</f>
        <v>11-13</v>
      </c>
      <c r="K6" s="115">
        <f>[1]Statistics!DV40</f>
        <v>1046</v>
      </c>
      <c r="L6" s="115">
        <f>[1]Statistics!DV64</f>
        <v>987</v>
      </c>
      <c r="M6" s="151">
        <f>K6-L6</f>
        <v>59</v>
      </c>
      <c r="N6" s="95" t="str">
        <f>[1]Statistics!DW114</f>
        <v>W 3</v>
      </c>
      <c r="O6" s="121" t="str">
        <f>[1]Statistics!DZ160</f>
        <v>35-13</v>
      </c>
      <c r="P6" s="121" t="str">
        <f>[1]Statistics!EA160</f>
        <v>20-22</v>
      </c>
      <c r="Q6" s="120" t="str">
        <f>[1]Statistics!EA90</f>
        <v>7-3</v>
      </c>
      <c r="R6" s="120" t="str">
        <f>[1]Statistics!EB90</f>
        <v>13-12</v>
      </c>
      <c r="S6" s="120" t="str">
        <f>[1]Statistics!EC90</f>
        <v>21-19</v>
      </c>
      <c r="T6" s="147">
        <f>[1]Statistics!EB160</f>
        <v>73.333333333333343</v>
      </c>
      <c r="U6" s="147">
        <f>[1]Statistics!EC160</f>
        <v>46.666666666666657</v>
      </c>
      <c r="V6" s="125" t="s">
        <v>264</v>
      </c>
      <c r="W6" s="126"/>
      <c r="X6" s="108">
        <f>IF('[1]Home-Road Losses'!EM119&gt;0, '[1]Home-Road Losses'!EM119, "    x-")</f>
        <v>28</v>
      </c>
      <c r="Y6" s="101">
        <v>1</v>
      </c>
      <c r="Z6" s="97" t="str">
        <f>[1]Statistics!B19</f>
        <v>Jake Mercer</v>
      </c>
      <c r="AA6" s="94">
        <f>[1]Statistics!DV19</f>
        <v>46</v>
      </c>
      <c r="AB6" s="94">
        <f>[1]Statistics!DW19</f>
        <v>44</v>
      </c>
      <c r="AC6" s="123" t="str">
        <f>IF('[1]Home-Road Losses'!FP106&gt;0,'[1]Home-Road Losses'!FP106, "---")</f>
        <v>---</v>
      </c>
      <c r="AD6" s="98">
        <f>(AA6/(AA6+AB6))</f>
        <v>0.51111111111111107</v>
      </c>
      <c r="AE6" s="99" t="str">
        <f>[1]Statistics!EB19</f>
        <v>23-19</v>
      </c>
      <c r="AF6" s="100" t="str">
        <f>[1]Statistics!EE19</f>
        <v>11-13</v>
      </c>
      <c r="AG6" s="122" t="str">
        <f>[1]Statistics!EE48</f>
        <v>12-12</v>
      </c>
      <c r="AH6" s="115">
        <f>[1]Statistics!DV48</f>
        <v>1122</v>
      </c>
      <c r="AI6" s="115">
        <f>[1]Statistics!DV72</f>
        <v>1077</v>
      </c>
      <c r="AJ6" s="151">
        <f>AH6-AI6</f>
        <v>45</v>
      </c>
      <c r="AK6" s="95" t="str">
        <f>[1]Statistics!DW122</f>
        <v>L 1</v>
      </c>
      <c r="AL6" s="121" t="str">
        <f>[1]Statistics!DZ168</f>
        <v>27-18</v>
      </c>
      <c r="AM6" s="121" t="str">
        <f>[1]Statistics!EA168</f>
        <v>19-26</v>
      </c>
      <c r="AN6" s="120" t="str">
        <f>[1]Statistics!EA98</f>
        <v>6-4</v>
      </c>
      <c r="AO6" s="120" t="str">
        <f>[1]Statistics!EB98</f>
        <v>14-11</v>
      </c>
      <c r="AP6" s="120" t="str">
        <f>[1]Statistics!EC98</f>
        <v>21-19</v>
      </c>
      <c r="AQ6" s="147">
        <f>[1]Statistics!EB168</f>
        <v>61.333333333333329</v>
      </c>
      <c r="AR6" s="147">
        <f>[1]Statistics!EC168</f>
        <v>58.666666666666671</v>
      </c>
      <c r="AS6" s="125" t="s">
        <v>264</v>
      </c>
      <c r="AT6" s="102"/>
      <c r="AV6" s="170"/>
      <c r="AW6" s="117"/>
      <c r="AX6" s="117"/>
    </row>
    <row r="7" spans="1:80" x14ac:dyDescent="0.25">
      <c r="A7" s="119"/>
      <c r="B7" s="96">
        <v>2</v>
      </c>
      <c r="C7" s="97" t="str">
        <f>[1]Statistics!B8</f>
        <v>Andrew Bacha</v>
      </c>
      <c r="D7" s="94">
        <f>[1]Statistics!DV8</f>
        <v>44</v>
      </c>
      <c r="E7" s="94">
        <f>[1]Statistics!DW8</f>
        <v>46</v>
      </c>
      <c r="F7" s="123">
        <f>IF('[1]Home-Road Losses'!FF107&gt;0,'[1]Home-Road Losses'!FF107, "---")</f>
        <v>11</v>
      </c>
      <c r="G7" s="98">
        <f>(D7/(D7+E7))</f>
        <v>0.48888888888888887</v>
      </c>
      <c r="H7" s="99" t="str">
        <f>[1]Statistics!EB8</f>
        <v>19-23</v>
      </c>
      <c r="I7" s="100" t="str">
        <f>[1]Statistics!EE8</f>
        <v>11-13</v>
      </c>
      <c r="J7" s="122" t="str">
        <f>[1]Statistics!EE37</f>
        <v>14-10</v>
      </c>
      <c r="K7" s="115">
        <f>[1]Statistics!DV37</f>
        <v>1061</v>
      </c>
      <c r="L7" s="115">
        <f>[1]Statistics!DV61</f>
        <v>1064</v>
      </c>
      <c r="M7" s="151">
        <f>K7-L7</f>
        <v>-3</v>
      </c>
      <c r="N7" s="95" t="str">
        <f>[1]Statistics!DW111</f>
        <v>W 1</v>
      </c>
      <c r="O7" s="121" t="str">
        <f>[1]Statistics!DZ157</f>
        <v>23-19</v>
      </c>
      <c r="P7" s="121" t="str">
        <f>[1]Statistics!EA157</f>
        <v>21-27</v>
      </c>
      <c r="Q7" s="120" t="str">
        <f>[1]Statistics!EA87</f>
        <v>5-5</v>
      </c>
      <c r="R7" s="120" t="str">
        <f>[1]Statistics!EB87</f>
        <v>12-13</v>
      </c>
      <c r="S7" s="120" t="str">
        <f>[1]Statistics!EC87</f>
        <v>20-20</v>
      </c>
      <c r="T7" s="145">
        <f>[1]Statistics!EB157</f>
        <v>58.666666666666664</v>
      </c>
      <c r="U7" s="145">
        <f>[1]Statistics!EC157</f>
        <v>61.333333333333336</v>
      </c>
      <c r="V7" s="107">
        <f>IF('[1]Home-Road Losses'!EH119&gt;0,'[1]Home-Road Losses'!EH119, "E")</f>
        <v>20</v>
      </c>
      <c r="W7" s="124"/>
      <c r="X7" s="119"/>
      <c r="Y7" s="101">
        <v>2</v>
      </c>
      <c r="Z7" s="97" t="str">
        <f>[1]Statistics!B18</f>
        <v>Cameron Hughes</v>
      </c>
      <c r="AA7" s="94">
        <f>[1]Statistics!DV18</f>
        <v>43</v>
      </c>
      <c r="AB7" s="94">
        <f>[1]Statistics!DW18</f>
        <v>47</v>
      </c>
      <c r="AC7" s="123">
        <f>IF('[1]Home-Road Losses'!FP107&gt;0,'[1]Home-Road Losses'!FP107, "---")</f>
        <v>3</v>
      </c>
      <c r="AD7" s="98">
        <f>(AA7/(AA7+AB7))</f>
        <v>0.4777777777777778</v>
      </c>
      <c r="AE7" s="99" t="str">
        <f>[1]Statistics!EB18</f>
        <v>21-21</v>
      </c>
      <c r="AF7" s="100" t="str">
        <f>[1]Statistics!EE18</f>
        <v>9-15</v>
      </c>
      <c r="AG7" s="122" t="str">
        <f>[1]Statistics!EE47</f>
        <v>13-11</v>
      </c>
      <c r="AH7" s="115">
        <f>[1]Statistics!DV47</f>
        <v>1056</v>
      </c>
      <c r="AI7" s="115">
        <f>[1]Statistics!DV71</f>
        <v>1073</v>
      </c>
      <c r="AJ7" s="151">
        <f>AH7-AI7</f>
        <v>-17</v>
      </c>
      <c r="AK7" s="95" t="str">
        <f>[1]Statistics!DW121</f>
        <v>W 2</v>
      </c>
      <c r="AL7" s="121" t="str">
        <f>[1]Statistics!DZ167</f>
        <v>22-23</v>
      </c>
      <c r="AM7" s="121" t="str">
        <f>[1]Statistics!EA167</f>
        <v>21-24</v>
      </c>
      <c r="AN7" s="120" t="str">
        <f>[1]Statistics!EA97</f>
        <v>6-4</v>
      </c>
      <c r="AO7" s="120" t="str">
        <f>[1]Statistics!EB97</f>
        <v>13-12</v>
      </c>
      <c r="AP7" s="120" t="str">
        <f>[1]Statistics!EC97</f>
        <v>22-18</v>
      </c>
      <c r="AQ7" s="147">
        <f>[1]Statistics!EB167</f>
        <v>57.333333333333336</v>
      </c>
      <c r="AR7" s="147">
        <f>[1]Statistics!EC167</f>
        <v>62.666666666666664</v>
      </c>
      <c r="AS7" s="107">
        <f>IF('[1]Home-Road Losses'!EM119&gt;0,'[1]Home-Road Losses'!EM119, "E")</f>
        <v>28</v>
      </c>
      <c r="AT7" s="106"/>
      <c r="AV7" s="170"/>
      <c r="AW7" s="117"/>
      <c r="BW7" s="85" t="str">
        <f>[1]Statistics!B13</f>
        <v>Brandon Tyra</v>
      </c>
      <c r="BX7" s="105">
        <f>[1]Statistics!DZ13</f>
        <v>28</v>
      </c>
      <c r="BY7" s="105">
        <f>[1]Statistics!EA13</f>
        <v>14</v>
      </c>
      <c r="CA7" s="105">
        <f>[1]Statistics!EC13</f>
        <v>11</v>
      </c>
      <c r="CB7" s="105">
        <f>[1]Statistics!ED13</f>
        <v>13</v>
      </c>
    </row>
    <row r="8" spans="1:80" x14ac:dyDescent="0.25">
      <c r="A8" s="119"/>
      <c r="B8" s="96">
        <v>3</v>
      </c>
      <c r="C8" s="97" t="str">
        <f>[1]Statistics!B9</f>
        <v>Bucky Pollick</v>
      </c>
      <c r="D8" s="94">
        <f>[1]Statistics!DV9</f>
        <v>40</v>
      </c>
      <c r="E8" s="94">
        <f>[1]Statistics!DW9</f>
        <v>49</v>
      </c>
      <c r="F8" s="123">
        <f>IF('[1]Home-Road Losses'!FF108&gt;0,'[1]Home-Road Losses'!FF108, "---")</f>
        <v>14.5</v>
      </c>
      <c r="G8" s="98">
        <f>(D8/(D8+E8))</f>
        <v>0.449438202247191</v>
      </c>
      <c r="H8" s="99" t="str">
        <f>[1]Statistics!EB9</f>
        <v>17-24</v>
      </c>
      <c r="I8" s="100" t="str">
        <f>[1]Statistics!EE9</f>
        <v>12-12</v>
      </c>
      <c r="J8" s="122" t="str">
        <f>[1]Statistics!EE38</f>
        <v>11-13</v>
      </c>
      <c r="K8" s="115">
        <f>[1]Statistics!DV38</f>
        <v>1024</v>
      </c>
      <c r="L8" s="115">
        <f>[1]Statistics!DV62</f>
        <v>1075</v>
      </c>
      <c r="M8" s="151">
        <f>K8-L8</f>
        <v>-51</v>
      </c>
      <c r="N8" s="95" t="str">
        <f>[1]Statistics!DW112</f>
        <v>L 4</v>
      </c>
      <c r="O8" s="121" t="str">
        <f>[1]Statistics!DZ158</f>
        <v>24-21</v>
      </c>
      <c r="P8" s="121" t="str">
        <f>[1]Statistics!EA158</f>
        <v>16-28</v>
      </c>
      <c r="Q8" s="120" t="str">
        <f>[1]Statistics!EA88</f>
        <v>3-7</v>
      </c>
      <c r="R8" s="120" t="str">
        <f>[1]Statistics!EB88</f>
        <v>11-14</v>
      </c>
      <c r="S8" s="120" t="str">
        <f>[1]Statistics!EC88</f>
        <v>19-21</v>
      </c>
      <c r="T8" s="147">
        <f>[1]Statistics!EB158</f>
        <v>53.932584269662925</v>
      </c>
      <c r="U8" s="147">
        <f>[1]Statistics!EC158</f>
        <v>66.067415730337075</v>
      </c>
      <c r="V8" s="107">
        <f>IF('[1]Home-Road Losses'!EH122&gt;0,'[1]Home-Road Losses'!EH122, "E")</f>
        <v>16.5</v>
      </c>
      <c r="W8" s="124"/>
      <c r="X8" s="119"/>
      <c r="Y8" s="101">
        <v>3</v>
      </c>
      <c r="Z8" s="97" t="str">
        <f>[1]Statistics!B21</f>
        <v>Nate Steis</v>
      </c>
      <c r="AA8" s="94">
        <f>[1]Statistics!DV21</f>
        <v>41</v>
      </c>
      <c r="AB8" s="94">
        <f>[1]Statistics!DW21</f>
        <v>48</v>
      </c>
      <c r="AC8" s="123">
        <f>IF('[1]Home-Road Losses'!FP108&gt;0,'[1]Home-Road Losses'!FP108, "---")</f>
        <v>4.5</v>
      </c>
      <c r="AD8" s="98">
        <f>(AA8/(AA8+AB8))</f>
        <v>0.4606741573033708</v>
      </c>
      <c r="AE8" s="99" t="str">
        <f>[1]Statistics!EB21</f>
        <v>17-25</v>
      </c>
      <c r="AF8" s="100" t="str">
        <f>[1]Statistics!EE21</f>
        <v>14-9</v>
      </c>
      <c r="AG8" s="122" t="str">
        <f>[1]Statistics!EE50</f>
        <v>10-14</v>
      </c>
      <c r="AH8" s="115">
        <f>[1]Statistics!DV50</f>
        <v>1045</v>
      </c>
      <c r="AI8" s="115">
        <f>[1]Statistics!DV74</f>
        <v>1087</v>
      </c>
      <c r="AJ8" s="151">
        <f>AH8-AI8</f>
        <v>-42</v>
      </c>
      <c r="AK8" s="95" t="str">
        <f>[1]Statistics!DW124</f>
        <v>L 2</v>
      </c>
      <c r="AL8" s="121" t="str">
        <f>[1]Statistics!DZ170</f>
        <v>21-24</v>
      </c>
      <c r="AM8" s="121" t="str">
        <f>[1]Statistics!EA170</f>
        <v>20-24</v>
      </c>
      <c r="AN8" s="120" t="str">
        <f>[1]Statistics!EA100</f>
        <v>2-7</v>
      </c>
      <c r="AO8" s="120" t="str">
        <f>[1]Statistics!EB100</f>
        <v>11-13</v>
      </c>
      <c r="AP8" s="120" t="str">
        <f>[1]Statistics!EC100</f>
        <v>18-21</v>
      </c>
      <c r="AQ8" s="147">
        <f>[1]Statistics!EB170</f>
        <v>55.280898876404493</v>
      </c>
      <c r="AR8" s="147">
        <f>[1]Statistics!EC170</f>
        <v>64.719101123595507</v>
      </c>
      <c r="AS8" s="107">
        <f>IF('[1]Home-Road Losses'!EM122&gt;0,'[1]Home-Road Losses'!EM122, "E")</f>
        <v>26.5</v>
      </c>
      <c r="AT8" s="106"/>
      <c r="AV8" s="170"/>
      <c r="AW8" s="117"/>
      <c r="BW8" s="85" t="str">
        <f>[1]Statistics!B14</f>
        <v>Jared Lemin</v>
      </c>
      <c r="BX8" s="105">
        <f>[1]Statistics!DZ14</f>
        <v>17</v>
      </c>
      <c r="BY8" s="105">
        <f>[1]Statistics!EA14</f>
        <v>25</v>
      </c>
      <c r="CA8" s="105">
        <f>[1]Statistics!EC14</f>
        <v>14</v>
      </c>
      <c r="CB8" s="105">
        <f>[1]Statistics!ED14</f>
        <v>10</v>
      </c>
    </row>
    <row r="9" spans="1:80" x14ac:dyDescent="0.25">
      <c r="A9" s="119"/>
      <c r="B9" s="96">
        <v>4</v>
      </c>
      <c r="C9" s="97" t="str">
        <f>[1]Statistics!B10</f>
        <v>Mike Beimel</v>
      </c>
      <c r="D9" s="94">
        <f>[1]Statistics!DV10</f>
        <v>38</v>
      </c>
      <c r="E9" s="94">
        <f>[1]Statistics!DW10</f>
        <v>51</v>
      </c>
      <c r="F9" s="123">
        <f>IF('[1]Home-Road Losses'!FF109&gt;0,'[1]Home-Road Losses'!FF109, "---")</f>
        <v>16.5</v>
      </c>
      <c r="G9" s="98">
        <f>(D9/(D9+E9))</f>
        <v>0.42696629213483145</v>
      </c>
      <c r="H9" s="99" t="str">
        <f>[1]Statistics!EB10</f>
        <v>16-25</v>
      </c>
      <c r="I9" s="100" t="str">
        <f>[1]Statistics!EE10</f>
        <v>12-12</v>
      </c>
      <c r="J9" s="122" t="str">
        <f>[1]Statistics!EE39</f>
        <v>10-14</v>
      </c>
      <c r="K9" s="115">
        <f>[1]Statistics!DV39</f>
        <v>987</v>
      </c>
      <c r="L9" s="115">
        <f>[1]Statistics!DV63</f>
        <v>1088</v>
      </c>
      <c r="M9" s="151">
        <f>K9-L9</f>
        <v>-101</v>
      </c>
      <c r="N9" s="95" t="str">
        <f>[1]Statistics!DW113</f>
        <v>L 1</v>
      </c>
      <c r="O9" s="121" t="str">
        <f>[1]Statistics!DZ159</f>
        <v>21-24</v>
      </c>
      <c r="P9" s="121" t="str">
        <f>[1]Statistics!EA159</f>
        <v>17-27</v>
      </c>
      <c r="Q9" s="120" t="str">
        <f>[1]Statistics!EA89</f>
        <v>4-6</v>
      </c>
      <c r="R9" s="120" t="str">
        <f>[1]Statistics!EB89</f>
        <v>9-16</v>
      </c>
      <c r="S9" s="120" t="str">
        <f>[1]Statistics!EC89</f>
        <v>14-26</v>
      </c>
      <c r="T9" s="147">
        <f>[1]Statistics!EB159</f>
        <v>51.235955056179776</v>
      </c>
      <c r="U9" s="147">
        <f>[1]Statistics!EC159</f>
        <v>68.764044943820224</v>
      </c>
      <c r="V9" s="107">
        <f>IF('[1]Home-Road Losses'!EH123&gt;0,'[1]Home-Road Losses'!EH123, "E")</f>
        <v>14.5</v>
      </c>
      <c r="W9" s="124"/>
      <c r="X9" s="119"/>
      <c r="Y9" s="101">
        <v>4</v>
      </c>
      <c r="Z9" s="97" t="str">
        <f>[1]Statistics!B20</f>
        <v>TJ Stephens</v>
      </c>
      <c r="AA9" s="94">
        <f>[1]Statistics!DV20</f>
        <v>40</v>
      </c>
      <c r="AB9" s="94">
        <f>[1]Statistics!DW20</f>
        <v>49</v>
      </c>
      <c r="AC9" s="123">
        <f>IF('[1]Home-Road Losses'!FP109&gt;0,'[1]Home-Road Losses'!FP109, "---")</f>
        <v>5.5</v>
      </c>
      <c r="AD9" s="98">
        <f>(AA9/(AA9+AB9))</f>
        <v>0.449438202247191</v>
      </c>
      <c r="AE9" s="99" t="str">
        <f>[1]Statistics!EB20</f>
        <v>23-19</v>
      </c>
      <c r="AF9" s="100" t="str">
        <f>[1]Statistics!EE20</f>
        <v>8-15</v>
      </c>
      <c r="AG9" s="122" t="str">
        <f>[1]Statistics!EE49</f>
        <v>9-15</v>
      </c>
      <c r="AH9" s="115">
        <f>[1]Statistics!DV49</f>
        <v>1010</v>
      </c>
      <c r="AI9" s="115">
        <f>[1]Statistics!DV73</f>
        <v>1084</v>
      </c>
      <c r="AJ9" s="151">
        <f>AH9-AI9</f>
        <v>-74</v>
      </c>
      <c r="AK9" s="95" t="str">
        <f>[1]Statistics!DW123</f>
        <v>W 1</v>
      </c>
      <c r="AL9" s="121" t="str">
        <f>[1]Statistics!DZ169</f>
        <v>24-21</v>
      </c>
      <c r="AM9" s="121" t="str">
        <f>[1]Statistics!EA169</f>
        <v>16-28</v>
      </c>
      <c r="AN9" s="120" t="str">
        <f>[1]Statistics!EA99</f>
        <v>3-6</v>
      </c>
      <c r="AO9" s="120" t="str">
        <f>[1]Statistics!EB99</f>
        <v>8-16</v>
      </c>
      <c r="AP9" s="120" t="str">
        <f>[1]Statistics!EC99</f>
        <v>12-27</v>
      </c>
      <c r="AQ9" s="147">
        <f>[1]Statistics!EB169</f>
        <v>53.932584269662925</v>
      </c>
      <c r="AR9" s="147">
        <f>[1]Statistics!EC169</f>
        <v>66.067415730337075</v>
      </c>
      <c r="AS9" s="107">
        <f>IF('[1]Home-Road Losses'!EM123&gt;0,'[1]Home-Road Losses'!EM123, "E")</f>
        <v>25.5</v>
      </c>
      <c r="AT9" s="106"/>
      <c r="AV9" s="170"/>
      <c r="AW9" s="117"/>
      <c r="BW9" s="85" t="str">
        <f>[1]Statistics!B15</f>
        <v>Jimmy Brown</v>
      </c>
      <c r="BX9" s="105">
        <f>[1]Statistics!DZ15</f>
        <v>21</v>
      </c>
      <c r="BY9" s="105">
        <f>[1]Statistics!EA15</f>
        <v>21</v>
      </c>
      <c r="CA9" s="105">
        <f>[1]Statistics!EC15</f>
        <v>11</v>
      </c>
      <c r="CB9" s="105">
        <f>[1]Statistics!ED15</f>
        <v>13</v>
      </c>
    </row>
    <row r="10" spans="1:80" x14ac:dyDescent="0.25">
      <c r="A10" s="119"/>
      <c r="H10" s="102"/>
      <c r="I10" s="103"/>
      <c r="J10" s="139"/>
      <c r="K10" s="138"/>
      <c r="L10" s="138"/>
      <c r="M10" s="138"/>
      <c r="N10" s="104"/>
      <c r="O10" s="137"/>
      <c r="P10" s="137"/>
      <c r="Q10" s="136"/>
      <c r="R10" s="136"/>
      <c r="S10" s="136"/>
      <c r="T10" s="48"/>
      <c r="U10" s="48"/>
      <c r="V10" s="133"/>
      <c r="W10" s="124"/>
      <c r="X10" s="119"/>
      <c r="AE10" s="91"/>
      <c r="AF10" s="92"/>
      <c r="AG10" s="116"/>
      <c r="AH10" s="138"/>
      <c r="AI10" s="138"/>
      <c r="AJ10" s="138"/>
      <c r="AK10" s="104"/>
      <c r="AL10" s="137"/>
      <c r="AM10" s="137"/>
      <c r="AN10" s="136"/>
      <c r="AO10" s="136"/>
      <c r="AP10" s="136"/>
      <c r="AQ10" s="48"/>
      <c r="AR10" s="48"/>
      <c r="AS10" s="133"/>
      <c r="AT10" s="106"/>
      <c r="AV10" s="106"/>
      <c r="BW10" s="85" t="str">
        <f>[1]Statistics!B16</f>
        <v>Will Higginbotham</v>
      </c>
      <c r="BX10" s="105">
        <f>[1]Statistics!DZ16</f>
        <v>18</v>
      </c>
      <c r="BY10" s="105">
        <f>[1]Statistics!EA16</f>
        <v>24</v>
      </c>
      <c r="CA10" s="105">
        <f>[1]Statistics!EC16</f>
        <v>12</v>
      </c>
      <c r="CB10" s="105">
        <f>[1]Statistics!ED16</f>
        <v>12</v>
      </c>
    </row>
    <row r="11" spans="1:80" x14ac:dyDescent="0.25">
      <c r="A11" s="135"/>
      <c r="G11" s="94" t="s">
        <v>8</v>
      </c>
      <c r="H11" s="91" t="s">
        <v>9</v>
      </c>
      <c r="I11" s="92" t="s">
        <v>10</v>
      </c>
      <c r="J11" s="116" t="s">
        <v>11</v>
      </c>
      <c r="K11" s="115" t="s">
        <v>276</v>
      </c>
      <c r="L11" s="115" t="s">
        <v>271</v>
      </c>
      <c r="M11" s="115" t="s">
        <v>24</v>
      </c>
      <c r="N11" s="95" t="s">
        <v>13</v>
      </c>
      <c r="O11" s="134" t="s">
        <v>14</v>
      </c>
      <c r="P11" s="134" t="s">
        <v>15</v>
      </c>
      <c r="Q11" s="120" t="s">
        <v>16</v>
      </c>
      <c r="R11" s="120" t="s">
        <v>17</v>
      </c>
      <c r="S11" s="120" t="s">
        <v>272</v>
      </c>
      <c r="T11" s="145" t="s">
        <v>265</v>
      </c>
      <c r="U11" s="120"/>
      <c r="V11" s="133"/>
      <c r="W11" s="124"/>
      <c r="X11" s="135"/>
      <c r="AD11" s="94" t="s">
        <v>8</v>
      </c>
      <c r="AE11" s="91" t="s">
        <v>9</v>
      </c>
      <c r="AF11" s="92" t="s">
        <v>10</v>
      </c>
      <c r="AG11" s="116" t="s">
        <v>18</v>
      </c>
      <c r="AH11" s="115" t="s">
        <v>276</v>
      </c>
      <c r="AI11" s="115" t="s">
        <v>271</v>
      </c>
      <c r="AJ11" s="115" t="s">
        <v>24</v>
      </c>
      <c r="AK11" s="95" t="s">
        <v>13</v>
      </c>
      <c r="AL11" s="134" t="s">
        <v>14</v>
      </c>
      <c r="AM11" s="134" t="s">
        <v>15</v>
      </c>
      <c r="AN11" s="120" t="s">
        <v>16</v>
      </c>
      <c r="AO11" s="120" t="s">
        <v>17</v>
      </c>
      <c r="AP11" s="120" t="s">
        <v>272</v>
      </c>
      <c r="AQ11" s="145" t="s">
        <v>265</v>
      </c>
      <c r="AR11" s="120"/>
      <c r="AS11" s="133"/>
      <c r="AT11" s="106"/>
      <c r="AV11" s="106"/>
    </row>
    <row r="12" spans="1:80" x14ac:dyDescent="0.25">
      <c r="A12" s="114" t="s">
        <v>262</v>
      </c>
      <c r="C12" s="93" t="s">
        <v>25</v>
      </c>
      <c r="D12" s="111" t="s">
        <v>20</v>
      </c>
      <c r="E12" s="111" t="s">
        <v>21</v>
      </c>
      <c r="F12" s="112" t="s">
        <v>22</v>
      </c>
      <c r="G12" s="111" t="s">
        <v>23</v>
      </c>
      <c r="H12" s="131" t="s">
        <v>8</v>
      </c>
      <c r="I12" s="118" t="s">
        <v>8</v>
      </c>
      <c r="J12" s="110" t="s">
        <v>8</v>
      </c>
      <c r="K12" s="109" t="s">
        <v>273</v>
      </c>
      <c r="L12" s="109" t="s">
        <v>274</v>
      </c>
      <c r="M12" s="169" t="s">
        <v>275</v>
      </c>
      <c r="N12" s="130" t="s">
        <v>8</v>
      </c>
      <c r="O12" s="129" t="s">
        <v>8</v>
      </c>
      <c r="P12" s="129" t="s">
        <v>8</v>
      </c>
      <c r="Q12" s="128" t="s">
        <v>8</v>
      </c>
      <c r="R12" s="128" t="s">
        <v>8</v>
      </c>
      <c r="S12" s="128" t="s">
        <v>8</v>
      </c>
      <c r="T12" s="146" t="s">
        <v>20</v>
      </c>
      <c r="U12" s="146" t="s">
        <v>21</v>
      </c>
      <c r="V12" s="127" t="s">
        <v>263</v>
      </c>
      <c r="W12" s="132"/>
      <c r="X12" s="114" t="s">
        <v>262</v>
      </c>
      <c r="Z12" s="93" t="s">
        <v>25</v>
      </c>
      <c r="AA12" s="111" t="s">
        <v>20</v>
      </c>
      <c r="AB12" s="111" t="s">
        <v>21</v>
      </c>
      <c r="AC12" s="112" t="s">
        <v>22</v>
      </c>
      <c r="AD12" s="111" t="s">
        <v>23</v>
      </c>
      <c r="AE12" s="131" t="s">
        <v>8</v>
      </c>
      <c r="AF12" s="118" t="s">
        <v>8</v>
      </c>
      <c r="AG12" s="110" t="s">
        <v>8</v>
      </c>
      <c r="AH12" s="109" t="s">
        <v>273</v>
      </c>
      <c r="AI12" s="109" t="s">
        <v>274</v>
      </c>
      <c r="AJ12" s="169" t="s">
        <v>275</v>
      </c>
      <c r="AK12" s="130" t="s">
        <v>8</v>
      </c>
      <c r="AL12" s="129" t="s">
        <v>8</v>
      </c>
      <c r="AM12" s="129" t="s">
        <v>8</v>
      </c>
      <c r="AN12" s="128" t="s">
        <v>8</v>
      </c>
      <c r="AO12" s="128" t="s">
        <v>8</v>
      </c>
      <c r="AP12" s="128" t="s">
        <v>8</v>
      </c>
      <c r="AQ12" s="146" t="s">
        <v>20</v>
      </c>
      <c r="AR12" s="146" t="s">
        <v>21</v>
      </c>
      <c r="AS12" s="127" t="s">
        <v>263</v>
      </c>
      <c r="AT12" s="106"/>
      <c r="AV12" s="106"/>
      <c r="BW12" s="85" t="str">
        <f>[1]Statistics!B18</f>
        <v>Cameron Hughes</v>
      </c>
      <c r="BX12" s="105">
        <f>[1]Statistics!DZ18</f>
        <v>21</v>
      </c>
      <c r="BY12" s="105">
        <f>[1]Statistics!EA18</f>
        <v>21</v>
      </c>
      <c r="CA12" s="105">
        <f>[1]Statistics!EC18</f>
        <v>9</v>
      </c>
      <c r="CB12" s="105">
        <f>[1]Statistics!ED18</f>
        <v>15</v>
      </c>
    </row>
    <row r="13" spans="1:80" x14ac:dyDescent="0.25">
      <c r="A13" s="108">
        <f>IF('[1]Home-Road Losses'!EJ119&gt;0, '[1]Home-Road Losses'!EJ119, "    x-")</f>
        <v>24</v>
      </c>
      <c r="B13" s="96">
        <v>1</v>
      </c>
      <c r="C13" s="97" t="str">
        <f>[1]Statistics!B13</f>
        <v>Brandon Tyra</v>
      </c>
      <c r="D13" s="94">
        <f>[1]Statistics!DV13</f>
        <v>52</v>
      </c>
      <c r="E13" s="94">
        <f>[1]Statistics!DW13</f>
        <v>38</v>
      </c>
      <c r="F13" s="123" t="str">
        <f>IF('[1]Home-Road Losses'!FF113&gt;0,'[1]Home-Road Losses'!FF113, "---")</f>
        <v>---</v>
      </c>
      <c r="G13" s="98">
        <f>(D13/(D13+E13))</f>
        <v>0.57777777777777772</v>
      </c>
      <c r="H13" s="99" t="str">
        <f>[1]Statistics!EB13</f>
        <v>28-14</v>
      </c>
      <c r="I13" s="100" t="str">
        <f>[1]Statistics!EE13</f>
        <v>11-13</v>
      </c>
      <c r="J13" s="122" t="str">
        <f>[1]Statistics!EE42</f>
        <v>13-11</v>
      </c>
      <c r="K13" s="115">
        <f>[1]Statistics!DV42</f>
        <v>1120</v>
      </c>
      <c r="L13" s="115">
        <f>[1]Statistics!DV66</f>
        <v>1063</v>
      </c>
      <c r="M13" s="151">
        <f>K13-L13</f>
        <v>57</v>
      </c>
      <c r="N13" s="95" t="str">
        <f>[1]Statistics!DW116</f>
        <v>W 5</v>
      </c>
      <c r="O13" s="121" t="str">
        <f>[1]Statistics!DZ162</f>
        <v>27-18</v>
      </c>
      <c r="P13" s="121" t="str">
        <f>[1]Statistics!EA162</f>
        <v>25-20</v>
      </c>
      <c r="Q13" s="120" t="str">
        <f>[1]Statistics!EA92</f>
        <v>7-3</v>
      </c>
      <c r="R13" s="120" t="str">
        <f>[1]Statistics!EB92</f>
        <v>13-12</v>
      </c>
      <c r="S13" s="120" t="str">
        <f>[1]Statistics!EC92</f>
        <v>24-16</v>
      </c>
      <c r="T13" s="147">
        <f>[1]Statistics!EB162</f>
        <v>69.333333333333329</v>
      </c>
      <c r="U13" s="147">
        <f>[1]Statistics!EC162</f>
        <v>50.666666666666671</v>
      </c>
      <c r="V13" s="125" t="s">
        <v>264</v>
      </c>
      <c r="W13" s="126"/>
      <c r="X13" s="108">
        <f>IF('[1]Home-Road Losses'!EO119&gt;0, '[1]Home-Road Losses'!EO119, "    x-")</f>
        <v>31.5</v>
      </c>
      <c r="Y13" s="101">
        <v>1</v>
      </c>
      <c r="Z13" s="97" t="str">
        <f>[1]Statistics!B26</f>
        <v>Scotty Asti</v>
      </c>
      <c r="AA13" s="94">
        <f>[1]Statistics!DV26</f>
        <v>49</v>
      </c>
      <c r="AB13" s="94">
        <f>[1]Statistics!DW26</f>
        <v>40</v>
      </c>
      <c r="AC13" s="123" t="str">
        <f>IF('[1]Home-Road Losses'!FP113&gt;0,'[1]Home-Road Losses'!FP113, "---")</f>
        <v>---</v>
      </c>
      <c r="AD13" s="98">
        <f>(AA13/(AA13+AB13))</f>
        <v>0.550561797752809</v>
      </c>
      <c r="AE13" s="99" t="str">
        <f>[1]Statistics!EB26</f>
        <v>26-16</v>
      </c>
      <c r="AF13" s="100" t="str">
        <f>[1]Statistics!EE26</f>
        <v>11-12</v>
      </c>
      <c r="AG13" s="122" t="str">
        <f>[1]Statistics!EE55</f>
        <v>12-12</v>
      </c>
      <c r="AH13" s="115">
        <f>[1]Statistics!DV55</f>
        <v>1112</v>
      </c>
      <c r="AI13" s="115">
        <f>[1]Statistics!DV79</f>
        <v>1070</v>
      </c>
      <c r="AJ13" s="151">
        <f>AH13-AI13</f>
        <v>42</v>
      </c>
      <c r="AK13" s="95" t="str">
        <f>[1]Statistics!DW129</f>
        <v>W 1</v>
      </c>
      <c r="AL13" s="121" t="str">
        <f>[1]Statistics!DZ175</f>
        <v>22-22</v>
      </c>
      <c r="AM13" s="121" t="str">
        <f>[1]Statistics!EA175</f>
        <v>27-18</v>
      </c>
      <c r="AN13" s="120" t="str">
        <f>[1]Statistics!EA105</f>
        <v>5-4</v>
      </c>
      <c r="AO13" s="120" t="str">
        <f>[1]Statistics!EB105</f>
        <v>14-10</v>
      </c>
      <c r="AP13" s="120" t="str">
        <f>[1]Statistics!EC105</f>
        <v>22-17</v>
      </c>
      <c r="AQ13" s="147">
        <f>[1]Statistics!EB175</f>
        <v>66.067415730337075</v>
      </c>
      <c r="AR13" s="147">
        <f>[1]Statistics!EC175</f>
        <v>53.932584269662925</v>
      </c>
      <c r="AS13" s="125" t="s">
        <v>264</v>
      </c>
      <c r="AT13" s="106"/>
      <c r="AV13" s="106"/>
      <c r="BW13" s="85" t="str">
        <f>[1]Statistics!B19</f>
        <v>Jake Mercer</v>
      </c>
      <c r="BX13" s="105">
        <f>[1]Statistics!DZ19</f>
        <v>23</v>
      </c>
      <c r="BY13" s="105">
        <f>[1]Statistics!EA19</f>
        <v>19</v>
      </c>
      <c r="CA13" s="105">
        <f>[1]Statistics!EC19</f>
        <v>11</v>
      </c>
      <c r="CB13" s="105">
        <f>[1]Statistics!ED19</f>
        <v>13</v>
      </c>
    </row>
    <row r="14" spans="1:80" x14ac:dyDescent="0.25">
      <c r="A14" s="119"/>
      <c r="B14" s="96">
        <v>2</v>
      </c>
      <c r="C14" s="97" t="str">
        <f>[1]Statistics!B14</f>
        <v>Jared Lemin</v>
      </c>
      <c r="D14" s="94">
        <f>[1]Statistics!DV14</f>
        <v>45</v>
      </c>
      <c r="E14" s="94">
        <f>[1]Statistics!DW14</f>
        <v>45</v>
      </c>
      <c r="F14" s="123">
        <f>IF('[1]Home-Road Losses'!FF114&gt;0,'[1]Home-Road Losses'!FF114, "---")</f>
        <v>7</v>
      </c>
      <c r="G14" s="98">
        <f>(D14/(D14+E14))</f>
        <v>0.5</v>
      </c>
      <c r="H14" s="99" t="str">
        <f>[1]Statistics!EB14</f>
        <v>17-25</v>
      </c>
      <c r="I14" s="100" t="str">
        <f>[1]Statistics!EE14</f>
        <v>14-10</v>
      </c>
      <c r="J14" s="122" t="str">
        <f>[1]Statistics!EE43</f>
        <v>14-10</v>
      </c>
      <c r="K14" s="115">
        <f>[1]Statistics!DV43</f>
        <v>1136</v>
      </c>
      <c r="L14" s="115">
        <f>[1]Statistics!DV67</f>
        <v>1125</v>
      </c>
      <c r="M14" s="151">
        <f>K14-L14</f>
        <v>11</v>
      </c>
      <c r="N14" s="95" t="str">
        <f>[1]Statistics!DW117</f>
        <v>L 5</v>
      </c>
      <c r="O14" s="121" t="str">
        <f>[1]Statistics!DZ163</f>
        <v>21-24</v>
      </c>
      <c r="P14" s="121" t="str">
        <f>[1]Statistics!EA163</f>
        <v>24-21</v>
      </c>
      <c r="Q14" s="120" t="str">
        <f>[1]Statistics!EA93</f>
        <v>3-7</v>
      </c>
      <c r="R14" s="120" t="str">
        <f>[1]Statistics!EB93</f>
        <v>13-12</v>
      </c>
      <c r="S14" s="120" t="str">
        <f>[1]Statistics!EC93</f>
        <v>19-21</v>
      </c>
      <c r="T14" s="147">
        <f>[1]Statistics!EB163</f>
        <v>60</v>
      </c>
      <c r="U14" s="147">
        <f>[1]Statistics!EC163</f>
        <v>60</v>
      </c>
      <c r="V14" s="107">
        <f>IF('[1]Home-Road Losses'!EJ119&gt;0,'[1]Home-Road Losses'!EJ119, "E")</f>
        <v>24</v>
      </c>
      <c r="W14" s="124"/>
      <c r="X14" s="119"/>
      <c r="Y14" s="101">
        <v>2</v>
      </c>
      <c r="Z14" s="97" t="str">
        <f>[1]Statistics!B24</f>
        <v>Ken Baum</v>
      </c>
      <c r="AA14" s="94">
        <f>[1]Statistics!DV24</f>
        <v>49</v>
      </c>
      <c r="AB14" s="94">
        <f>[1]Statistics!DW24</f>
        <v>41</v>
      </c>
      <c r="AC14" s="123">
        <f>IF('[1]Home-Road Losses'!FP114&gt;0,'[1]Home-Road Losses'!FP114, "---")</f>
        <v>0.5</v>
      </c>
      <c r="AD14" s="98">
        <f>(AA14/(AA14+AB14))</f>
        <v>0.5444444444444444</v>
      </c>
      <c r="AE14" s="99" t="str">
        <f>[1]Statistics!EB24</f>
        <v>20-22</v>
      </c>
      <c r="AF14" s="100" t="str">
        <f>[1]Statistics!EE24</f>
        <v>16-8</v>
      </c>
      <c r="AG14" s="122" t="str">
        <f>[1]Statistics!EE53</f>
        <v>13-11</v>
      </c>
      <c r="AH14" s="115">
        <f>[1]Statistics!DV53</f>
        <v>1096</v>
      </c>
      <c r="AI14" s="115">
        <f>[1]Statistics!DV77</f>
        <v>1031</v>
      </c>
      <c r="AJ14" s="151">
        <f>AH14-AI14</f>
        <v>65</v>
      </c>
      <c r="AK14" s="95" t="str">
        <f>[1]Statistics!DW127</f>
        <v>L 2</v>
      </c>
      <c r="AL14" s="121" t="str">
        <f>[1]Statistics!DZ173</f>
        <v>22-20</v>
      </c>
      <c r="AM14" s="121" t="str">
        <f>[1]Statistics!EA173</f>
        <v>27-21</v>
      </c>
      <c r="AN14" s="120" t="str">
        <f>[1]Statistics!EA103</f>
        <v>5-5</v>
      </c>
      <c r="AO14" s="120" t="str">
        <f>[1]Statistics!EB103</f>
        <v>15-10</v>
      </c>
      <c r="AP14" s="120" t="str">
        <f>[1]Statistics!EC103</f>
        <v>25-15</v>
      </c>
      <c r="AQ14" s="147">
        <f>[1]Statistics!EB173</f>
        <v>65.333333333333329</v>
      </c>
      <c r="AR14" s="147">
        <f>[1]Statistics!EC173</f>
        <v>54.666666666666671</v>
      </c>
      <c r="AS14" s="107">
        <f>IF('[1]Home-Road Losses'!EO122&gt;0,'[1]Home-Road Losses'!EO119, "E")</f>
        <v>31.5</v>
      </c>
      <c r="AT14" s="106"/>
      <c r="AV14" s="106"/>
      <c r="BW14" s="85" t="str">
        <f>[1]Statistics!B20</f>
        <v>TJ Stephens</v>
      </c>
      <c r="BX14" s="105">
        <f>[1]Statistics!DZ20</f>
        <v>23</v>
      </c>
      <c r="BY14" s="105">
        <f>[1]Statistics!EA20</f>
        <v>19</v>
      </c>
      <c r="CA14" s="105">
        <f>[1]Statistics!EC20</f>
        <v>8</v>
      </c>
      <c r="CB14" s="105">
        <f>[1]Statistics!ED20</f>
        <v>15</v>
      </c>
    </row>
    <row r="15" spans="1:80" x14ac:dyDescent="0.25">
      <c r="A15" s="119"/>
      <c r="B15" s="96">
        <v>3</v>
      </c>
      <c r="C15" s="97" t="str">
        <f>[1]Statistics!B15</f>
        <v>Jimmy Brown</v>
      </c>
      <c r="D15" s="94">
        <f>[1]Statistics!DV15</f>
        <v>44</v>
      </c>
      <c r="E15" s="94">
        <f>[1]Statistics!DW15</f>
        <v>46</v>
      </c>
      <c r="F15" s="123">
        <f>IF('[1]Home-Road Losses'!FF115&gt;0,'[1]Home-Road Losses'!FF115, "---")</f>
        <v>8</v>
      </c>
      <c r="G15" s="98">
        <f>(D15/(D15+E15))</f>
        <v>0.48888888888888887</v>
      </c>
      <c r="H15" s="99" t="str">
        <f>[1]Statistics!EB15</f>
        <v>21-21</v>
      </c>
      <c r="I15" s="100" t="str">
        <f>[1]Statistics!EE15</f>
        <v>11-13</v>
      </c>
      <c r="J15" s="122" t="str">
        <f>[1]Statistics!EE44</f>
        <v>12-12</v>
      </c>
      <c r="K15" s="115">
        <f>[1]Statistics!DV44</f>
        <v>1032</v>
      </c>
      <c r="L15" s="115">
        <f>[1]Statistics!DV68</f>
        <v>1055</v>
      </c>
      <c r="M15" s="151">
        <f>K15-L15</f>
        <v>-23</v>
      </c>
      <c r="N15" s="95" t="str">
        <f>[1]Statistics!DW118</f>
        <v>W 2</v>
      </c>
      <c r="O15" s="121" t="str">
        <f>[1]Statistics!DZ164</f>
        <v>23-22</v>
      </c>
      <c r="P15" s="121" t="str">
        <f>[1]Statistics!EA164</f>
        <v>21-24</v>
      </c>
      <c r="Q15" s="120" t="str">
        <f>[1]Statistics!EA94</f>
        <v>7-3</v>
      </c>
      <c r="R15" s="120" t="str">
        <f>[1]Statistics!EB94</f>
        <v>15-10</v>
      </c>
      <c r="S15" s="120" t="str">
        <f>[1]Statistics!EC94</f>
        <v>23-17</v>
      </c>
      <c r="T15" s="147">
        <f>[1]Statistics!EB164</f>
        <v>58.666666666666664</v>
      </c>
      <c r="U15" s="147">
        <f>[1]Statistics!EC164</f>
        <v>61.333333333333336</v>
      </c>
      <c r="V15" s="107">
        <f>IF('[1]Home-Road Losses'!EJ122&gt;0,'[1]Home-Road Losses'!EJ122, "E")</f>
        <v>23</v>
      </c>
      <c r="W15" s="124"/>
      <c r="X15" s="119"/>
      <c r="Y15" s="101">
        <v>3</v>
      </c>
      <c r="Z15" s="97" t="str">
        <f>[1]Statistics!B25</f>
        <v>Ryan Smith</v>
      </c>
      <c r="AA15" s="94">
        <f>[1]Statistics!DV25</f>
        <v>47</v>
      </c>
      <c r="AB15" s="94">
        <f>[1]Statistics!DW25</f>
        <v>43</v>
      </c>
      <c r="AC15" s="123">
        <f>IF('[1]Home-Road Losses'!FP115&gt;0,'[1]Home-Road Losses'!FP115, "---")</f>
        <v>2.5</v>
      </c>
      <c r="AD15" s="98">
        <f>(AA15/(AA15+AB15))</f>
        <v>0.52222222222222225</v>
      </c>
      <c r="AE15" s="99" t="str">
        <f>[1]Statistics!EB25</f>
        <v>23-19</v>
      </c>
      <c r="AF15" s="100" t="str">
        <f>[1]Statistics!EE25</f>
        <v>10-14</v>
      </c>
      <c r="AG15" s="122" t="str">
        <f>[1]Statistics!EE54</f>
        <v>14-10</v>
      </c>
      <c r="AH15" s="115">
        <f>[1]Statistics!DV54</f>
        <v>1057</v>
      </c>
      <c r="AI15" s="115">
        <f>[1]Statistics!DV78</f>
        <v>1028</v>
      </c>
      <c r="AJ15" s="151">
        <f>AH15-AI15</f>
        <v>29</v>
      </c>
      <c r="AK15" s="95" t="str">
        <f>[1]Statistics!DW128</f>
        <v>W 2</v>
      </c>
      <c r="AL15" s="121" t="str">
        <f>[1]Statistics!DZ174</f>
        <v>28-20</v>
      </c>
      <c r="AM15" s="121" t="str">
        <f>[1]Statistics!EA174</f>
        <v>19-23</v>
      </c>
      <c r="AN15" s="120" t="str">
        <f>[1]Statistics!EA104</f>
        <v>6-4</v>
      </c>
      <c r="AO15" s="120" t="str">
        <f>[1]Statistics!EB104</f>
        <v>12-13</v>
      </c>
      <c r="AP15" s="120" t="str">
        <f>[1]Statistics!EC104</f>
        <v>19-21</v>
      </c>
      <c r="AQ15" s="147">
        <f>[1]Statistics!EB174</f>
        <v>62.666666666666671</v>
      </c>
      <c r="AR15" s="147">
        <f>[1]Statistics!EC174</f>
        <v>57.333333333333329</v>
      </c>
      <c r="AS15" s="107">
        <f>IF('[1]Home-Road Losses'!EO123&gt;0,'[1]Home-Road Losses'!EO122, "E")</f>
        <v>29.5</v>
      </c>
      <c r="AT15" s="106"/>
      <c r="AV15" s="106"/>
      <c r="BW15" s="85" t="str">
        <f>[1]Statistics!B21</f>
        <v>Nate Steis</v>
      </c>
      <c r="BX15" s="105">
        <f>[1]Statistics!DZ21</f>
        <v>17</v>
      </c>
      <c r="BY15" s="105">
        <f>[1]Statistics!EA21</f>
        <v>25</v>
      </c>
      <c r="CA15" s="105">
        <f>[1]Statistics!EC21</f>
        <v>14</v>
      </c>
      <c r="CB15" s="105">
        <f>[1]Statistics!ED21</f>
        <v>9</v>
      </c>
    </row>
    <row r="16" spans="1:80" x14ac:dyDescent="0.25">
      <c r="A16" s="119"/>
      <c r="B16" s="96">
        <v>4</v>
      </c>
      <c r="C16" s="97" t="str">
        <f>[1]Statistics!B16</f>
        <v>Will Higginbotham</v>
      </c>
      <c r="D16" s="94">
        <f>[1]Statistics!DV16</f>
        <v>42</v>
      </c>
      <c r="E16" s="94">
        <f>[1]Statistics!DW16</f>
        <v>48</v>
      </c>
      <c r="F16" s="123">
        <f>IF('[1]Home-Road Losses'!FF116&gt;0,'[1]Home-Road Losses'!FF116, "---")</f>
        <v>10</v>
      </c>
      <c r="G16" s="98">
        <f>(D16/(D16+E16))</f>
        <v>0.46666666666666667</v>
      </c>
      <c r="H16" s="99" t="str">
        <f>[1]Statistics!EB16</f>
        <v>18-24</v>
      </c>
      <c r="I16" s="100" t="str">
        <f>[1]Statistics!EE16</f>
        <v>12-12</v>
      </c>
      <c r="J16" s="122" t="str">
        <f>[1]Statistics!EE45</f>
        <v>12-12</v>
      </c>
      <c r="K16" s="115">
        <f>[1]Statistics!DV45</f>
        <v>1052</v>
      </c>
      <c r="L16" s="115">
        <f>[1]Statistics!DV69</f>
        <v>1047</v>
      </c>
      <c r="M16" s="151">
        <f>K16-L16</f>
        <v>5</v>
      </c>
      <c r="N16" s="95" t="str">
        <f>[1]Statistics!DW119</f>
        <v>L 2</v>
      </c>
      <c r="O16" s="121" t="str">
        <f>[1]Statistics!DZ165</f>
        <v>24-20</v>
      </c>
      <c r="P16" s="121" t="str">
        <f>[1]Statistics!EA165</f>
        <v>18-28</v>
      </c>
      <c r="Q16" s="120" t="str">
        <f>[1]Statistics!EA95</f>
        <v>4-6</v>
      </c>
      <c r="R16" s="120" t="str">
        <f>[1]Statistics!EB95</f>
        <v>12-13</v>
      </c>
      <c r="S16" s="120" t="str">
        <f>[1]Statistics!EC95</f>
        <v>21-19</v>
      </c>
      <c r="T16" s="147">
        <f>[1]Statistics!EB165</f>
        <v>56</v>
      </c>
      <c r="U16" s="147">
        <f>[1]Statistics!EC165</f>
        <v>64</v>
      </c>
      <c r="V16" s="107">
        <f>IF('[1]Home-Road Losses'!EJ123&gt;0,'[1]Home-Road Losses'!EJ123, "E")</f>
        <v>21</v>
      </c>
      <c r="W16" s="124"/>
      <c r="X16" s="119"/>
      <c r="Y16" s="101">
        <v>4</v>
      </c>
      <c r="Z16" s="97" t="str">
        <f>[1]Statistics!B23</f>
        <v>Chris Walter</v>
      </c>
      <c r="AA16" s="94">
        <f>[1]Statistics!DV23</f>
        <v>42</v>
      </c>
      <c r="AB16" s="94">
        <f>[1]Statistics!DW23</f>
        <v>47</v>
      </c>
      <c r="AC16" s="123">
        <f>IF('[1]Home-Road Losses'!FP116&gt;0,'[1]Home-Road Losses'!FP116, "---")</f>
        <v>7</v>
      </c>
      <c r="AD16" s="98">
        <f>(AA16/(AA16+AB16))</f>
        <v>0.47191011235955055</v>
      </c>
      <c r="AE16" s="99" t="str">
        <f>[1]Statistics!EB23</f>
        <v>15-27</v>
      </c>
      <c r="AF16" s="100" t="str">
        <f>[1]Statistics!EE23</f>
        <v>15-8</v>
      </c>
      <c r="AG16" s="122" t="str">
        <f>[1]Statistics!EE52</f>
        <v>12-12</v>
      </c>
      <c r="AH16" s="115">
        <f>[1]Statistics!DV52</f>
        <v>1073</v>
      </c>
      <c r="AI16" s="115">
        <f>[1]Statistics!DV76</f>
        <v>1075</v>
      </c>
      <c r="AJ16" s="151">
        <f>AH16-AI16</f>
        <v>-2</v>
      </c>
      <c r="AK16" s="95" t="str">
        <f>[1]Statistics!DW126</f>
        <v>L 1</v>
      </c>
      <c r="AL16" s="121" t="str">
        <f>[1]Statistics!DZ172</f>
        <v>23-21</v>
      </c>
      <c r="AM16" s="121" t="str">
        <f>[1]Statistics!EA172</f>
        <v>19-26</v>
      </c>
      <c r="AN16" s="120" t="str">
        <f>[1]Statistics!EA102</f>
        <v>5-4</v>
      </c>
      <c r="AO16" s="120" t="str">
        <f>[1]Statistics!EB102</f>
        <v>13-11</v>
      </c>
      <c r="AP16" s="120" t="str">
        <f>[1]Statistics!EC102</f>
        <v>18-21</v>
      </c>
      <c r="AQ16" s="147">
        <f>[1]Statistics!EB172</f>
        <v>56.629213483146067</v>
      </c>
      <c r="AR16" s="147">
        <f>[1]Statistics!EC172</f>
        <v>63.370786516853933</v>
      </c>
      <c r="AS16" s="107">
        <f>IF('[1]Home-Road Losses'!EO119&gt;0,'[1]Home-Road Losses'!EO123, "E")</f>
        <v>25</v>
      </c>
      <c r="AT16" s="106"/>
      <c r="AV16" s="106"/>
    </row>
    <row r="17" spans="1:80" x14ac:dyDescent="0.25">
      <c r="A17" s="119"/>
      <c r="Q17" s="84"/>
      <c r="R17" s="84"/>
      <c r="S17" s="84"/>
      <c r="T17" s="84"/>
      <c r="U17" s="84"/>
      <c r="X17" s="119"/>
      <c r="AH17" s="103"/>
      <c r="AI17" s="103"/>
      <c r="AJ17" s="103"/>
      <c r="AK17" s="103"/>
      <c r="AN17" s="84"/>
      <c r="AO17" s="84"/>
      <c r="AP17" s="84"/>
      <c r="AQ17" s="84"/>
      <c r="AR17" s="84"/>
      <c r="AT17" s="106"/>
      <c r="AV17" s="106"/>
      <c r="BW17" s="85" t="str">
        <f>[1]Statistics!B23</f>
        <v>Chris Walter</v>
      </c>
      <c r="BX17" s="105">
        <f>[1]Statistics!DZ23</f>
        <v>15</v>
      </c>
      <c r="BY17" s="105">
        <f>[1]Statistics!EA23</f>
        <v>27</v>
      </c>
      <c r="CA17" s="105">
        <f>[1]Statistics!EC23</f>
        <v>15</v>
      </c>
      <c r="CB17" s="105">
        <f>[1]Statistics!ED23</f>
        <v>8</v>
      </c>
    </row>
    <row r="18" spans="1:80" x14ac:dyDescent="0.25">
      <c r="B18" s="105" t="s">
        <v>26</v>
      </c>
      <c r="C18" s="85" t="s">
        <v>27</v>
      </c>
      <c r="Q18" s="84"/>
      <c r="R18" s="84"/>
      <c r="S18" s="84"/>
      <c r="T18" s="84"/>
      <c r="U18" s="84"/>
      <c r="Y18" s="105" t="s">
        <v>26</v>
      </c>
      <c r="Z18" s="85" t="s">
        <v>27</v>
      </c>
      <c r="AH18" s="103"/>
      <c r="AI18" s="103"/>
      <c r="AJ18" s="103"/>
      <c r="AK18" s="103"/>
      <c r="AN18" s="84"/>
      <c r="AO18" s="84"/>
      <c r="AP18" s="84"/>
      <c r="AQ18" s="84"/>
      <c r="AR18" s="84"/>
      <c r="AT18" s="106"/>
      <c r="AU18" s="102"/>
      <c r="BW18" s="85" t="str">
        <f>[1]Statistics!B24</f>
        <v>Ken Baum</v>
      </c>
      <c r="BX18" s="105">
        <f>[1]Statistics!DZ24</f>
        <v>20</v>
      </c>
      <c r="BY18" s="105">
        <f>[1]Statistics!EA24</f>
        <v>22</v>
      </c>
      <c r="CA18" s="105">
        <f>[1]Statistics!EC24</f>
        <v>16</v>
      </c>
      <c r="CB18" s="105">
        <f>[1]Statistics!ED24</f>
        <v>8</v>
      </c>
    </row>
    <row r="19" spans="1:80" x14ac:dyDescent="0.25">
      <c r="B19" s="105" t="s">
        <v>28</v>
      </c>
      <c r="C19" s="85" t="s">
        <v>294</v>
      </c>
      <c r="R19" s="85" t="s">
        <v>5</v>
      </c>
      <c r="Y19" s="105" t="s">
        <v>28</v>
      </c>
      <c r="Z19" s="85" t="s">
        <v>295</v>
      </c>
      <c r="AH19" s="103"/>
      <c r="AI19" s="103"/>
      <c r="AJ19" s="103"/>
      <c r="AK19" s="103"/>
      <c r="BW19" s="85" t="str">
        <f>[1]Statistics!B25</f>
        <v>Ryan Smith</v>
      </c>
      <c r="BX19" s="105">
        <f>[1]Statistics!DZ25</f>
        <v>23</v>
      </c>
      <c r="BY19" s="105">
        <f>[1]Statistics!EA25</f>
        <v>19</v>
      </c>
      <c r="CA19" s="105">
        <f>[1]Statistics!EC25</f>
        <v>10</v>
      </c>
      <c r="CB19" s="105">
        <f>[1]Statistics!ED25</f>
        <v>14</v>
      </c>
    </row>
    <row r="20" spans="1:80" x14ac:dyDescent="0.25">
      <c r="B20" s="105" t="s">
        <v>29</v>
      </c>
      <c r="C20" s="85" t="s">
        <v>30</v>
      </c>
      <c r="Y20" s="105" t="s">
        <v>29</v>
      </c>
      <c r="Z20" s="85" t="s">
        <v>30</v>
      </c>
      <c r="AH20" s="103"/>
      <c r="AI20" s="103"/>
      <c r="AJ20" s="103"/>
      <c r="AK20" s="103"/>
      <c r="BW20" s="85" t="str">
        <f>[1]Statistics!B26</f>
        <v>Scotty Asti</v>
      </c>
      <c r="BX20" s="105">
        <f>[1]Statistics!DZ26</f>
        <v>26</v>
      </c>
      <c r="BY20" s="105">
        <f>[1]Statistics!EA26</f>
        <v>16</v>
      </c>
      <c r="CA20" s="105">
        <f>[1]Statistics!EC26</f>
        <v>11</v>
      </c>
      <c r="CB20" s="105">
        <f>[1]Statistics!ED26</f>
        <v>12</v>
      </c>
    </row>
    <row r="21" spans="1:80" x14ac:dyDescent="0.25">
      <c r="AH21" s="103"/>
      <c r="AI21" s="103"/>
      <c r="AJ21" s="103"/>
      <c r="AK21" s="103"/>
    </row>
    <row r="22" spans="1:80" x14ac:dyDescent="0.25">
      <c r="X22" s="106"/>
    </row>
    <row r="23" spans="1:80" x14ac:dyDescent="0.25">
      <c r="C23" s="85" t="s">
        <v>266</v>
      </c>
      <c r="W23" s="26"/>
      <c r="X23" s="26"/>
      <c r="Y23" s="148"/>
      <c r="Z23" s="85" t="s">
        <v>267</v>
      </c>
      <c r="AA23" s="105"/>
      <c r="AB23" s="105"/>
      <c r="AC23" s="149"/>
      <c r="AD23" s="105"/>
      <c r="AE23" s="150"/>
      <c r="AF23" s="151"/>
      <c r="AG23" s="151"/>
      <c r="AH23" s="152"/>
      <c r="AI23" s="152"/>
      <c r="AJ23" s="152"/>
      <c r="AK23" s="152"/>
      <c r="AL23" s="117"/>
      <c r="AM23" s="117"/>
      <c r="AO23" s="117"/>
      <c r="AP23" s="117"/>
      <c r="AQ23" s="117"/>
      <c r="AR23" s="117"/>
    </row>
    <row r="24" spans="1:80" x14ac:dyDescent="0.25">
      <c r="G24" s="94" t="s">
        <v>8</v>
      </c>
      <c r="H24" s="92" t="s">
        <v>10</v>
      </c>
      <c r="I24" s="115" t="s">
        <v>12</v>
      </c>
      <c r="J24" s="115"/>
      <c r="X24" s="106"/>
      <c r="AD24" s="94" t="s">
        <v>8</v>
      </c>
      <c r="AE24" s="92" t="s">
        <v>10</v>
      </c>
      <c r="AF24" s="115" t="s">
        <v>12</v>
      </c>
      <c r="AG24" s="115"/>
      <c r="AH24" s="106"/>
      <c r="AI24" s="106"/>
      <c r="AJ24" s="106"/>
      <c r="AK24" s="106"/>
      <c r="AL24" s="153"/>
      <c r="AM24" s="153"/>
      <c r="AO24" s="153"/>
      <c r="AP24" s="153"/>
      <c r="AQ24" s="153"/>
      <c r="AR24" s="153"/>
    </row>
    <row r="25" spans="1:80" x14ac:dyDescent="0.25">
      <c r="A25" s="114" t="s">
        <v>262</v>
      </c>
      <c r="C25" s="86" t="s">
        <v>6</v>
      </c>
      <c r="D25" s="111" t="s">
        <v>20</v>
      </c>
      <c r="E25" s="111" t="s">
        <v>21</v>
      </c>
      <c r="F25" s="112" t="s">
        <v>22</v>
      </c>
      <c r="G25" s="111" t="s">
        <v>23</v>
      </c>
      <c r="H25" s="118" t="s">
        <v>8</v>
      </c>
      <c r="I25" s="109" t="s">
        <v>24</v>
      </c>
      <c r="J25" s="154" t="s">
        <v>263</v>
      </c>
      <c r="K25" s="106"/>
      <c r="L25" s="106"/>
      <c r="M25" s="106"/>
      <c r="O25" s="153" t="s">
        <v>5</v>
      </c>
      <c r="P25" s="153"/>
      <c r="R25" s="153"/>
      <c r="S25" s="153"/>
      <c r="T25" s="153"/>
      <c r="U25" s="153"/>
      <c r="X25" s="114" t="s">
        <v>262</v>
      </c>
      <c r="Z25" s="87" t="s">
        <v>7</v>
      </c>
      <c r="AA25" s="111" t="s">
        <v>20</v>
      </c>
      <c r="AB25" s="111" t="s">
        <v>21</v>
      </c>
      <c r="AC25" s="112" t="s">
        <v>22</v>
      </c>
      <c r="AD25" s="111" t="s">
        <v>23</v>
      </c>
      <c r="AE25" s="118" t="s">
        <v>8</v>
      </c>
      <c r="AF25" s="109" t="s">
        <v>24</v>
      </c>
      <c r="AG25" s="154" t="s">
        <v>263</v>
      </c>
      <c r="AH25" s="106"/>
      <c r="AI25" s="106"/>
      <c r="AJ25" s="106"/>
      <c r="AK25" s="106"/>
    </row>
    <row r="26" spans="1:80" x14ac:dyDescent="0.25">
      <c r="A26" s="108">
        <f>IF(K27&gt;0, J27, "    y-")</f>
        <v>28</v>
      </c>
      <c r="B26" s="96">
        <v>1</v>
      </c>
      <c r="C26" s="85" t="str">
        <f>$C$6</f>
        <v>Tyler Daniels</v>
      </c>
      <c r="D26" s="105">
        <f>$D$6</f>
        <v>55</v>
      </c>
      <c r="E26" s="105">
        <f>$E$6</f>
        <v>35</v>
      </c>
      <c r="F26" s="155" t="str">
        <f>'[1]Home-Road Losses'!FF106</f>
        <v>---</v>
      </c>
      <c r="G26" s="156">
        <f>$G$6</f>
        <v>0.61111111111111116</v>
      </c>
      <c r="H26" s="150" t="str">
        <f>$I$6</f>
        <v>13-11</v>
      </c>
      <c r="I26" s="151">
        <f>$K$6</f>
        <v>1046</v>
      </c>
      <c r="J26" s="157" t="s">
        <v>264</v>
      </c>
      <c r="K26" s="106"/>
      <c r="L26" s="106"/>
      <c r="M26" s="106"/>
      <c r="N26" s="102"/>
      <c r="O26" s="102"/>
      <c r="X26" s="108">
        <f>IF(AH27&gt;0, AG27, "    y-")</f>
        <v>28</v>
      </c>
      <c r="Y26" s="101">
        <v>1</v>
      </c>
      <c r="Z26" s="85" t="str">
        <f>$Z$13</f>
        <v>Scotty Asti</v>
      </c>
      <c r="AA26" s="105">
        <f>AA13</f>
        <v>49</v>
      </c>
      <c r="AB26" s="105">
        <f>AB13</f>
        <v>40</v>
      </c>
      <c r="AC26" s="158" t="str">
        <f>'[1]Home-Road Losses'!FP106</f>
        <v>---</v>
      </c>
      <c r="AD26" s="156">
        <f>$AD$13</f>
        <v>0.550561797752809</v>
      </c>
      <c r="AE26" s="150" t="str">
        <f>$AF$13</f>
        <v>11-12</v>
      </c>
      <c r="AF26" s="159">
        <f>AH13</f>
        <v>1112</v>
      </c>
      <c r="AG26" s="157" t="s">
        <v>264</v>
      </c>
      <c r="AH26" s="106"/>
      <c r="AI26" s="106"/>
      <c r="AJ26" s="106"/>
      <c r="AK26" s="102"/>
      <c r="AL26" s="102"/>
    </row>
    <row r="27" spans="1:80" x14ac:dyDescent="0.25">
      <c r="A27" s="102"/>
      <c r="B27" s="96">
        <v>2</v>
      </c>
      <c r="C27" s="85" t="str">
        <f>$C$13</f>
        <v>Brandon Tyra</v>
      </c>
      <c r="D27" s="105">
        <f>$D$13</f>
        <v>52</v>
      </c>
      <c r="E27" s="105">
        <f>$E$13</f>
        <v>38</v>
      </c>
      <c r="F27" s="149">
        <f>SUM((D26-D27)+(E27-E26))/2</f>
        <v>3</v>
      </c>
      <c r="G27" s="156">
        <f>$G$13</f>
        <v>0.57777777777777772</v>
      </c>
      <c r="H27" s="150" t="str">
        <f>$I$13</f>
        <v>11-13</v>
      </c>
      <c r="I27" s="151">
        <f>$K$13</f>
        <v>1120</v>
      </c>
      <c r="J27" s="107">
        <f>IF(K27&gt;0,K27, "E")</f>
        <v>28</v>
      </c>
      <c r="K27" s="152">
        <f>SUM(121-($D$26+$E$26))-L27</f>
        <v>28</v>
      </c>
      <c r="L27" s="152">
        <f>E27-E26</f>
        <v>3</v>
      </c>
      <c r="M27" s="152"/>
      <c r="N27" s="152"/>
      <c r="O27" s="160"/>
      <c r="P27" s="117"/>
      <c r="R27" s="117"/>
      <c r="S27" s="117"/>
      <c r="T27" s="117"/>
      <c r="U27" s="117"/>
      <c r="X27" s="106"/>
      <c r="Y27" s="101">
        <v>2</v>
      </c>
      <c r="Z27" s="85" t="str">
        <f>$Z$6</f>
        <v>Jake Mercer</v>
      </c>
      <c r="AA27" s="105">
        <f>AA6</f>
        <v>46</v>
      </c>
      <c r="AB27" s="105">
        <f>AB6</f>
        <v>44</v>
      </c>
      <c r="AC27" s="149">
        <f>SUM((AA26-AA27)+(AB27-AB26))/2</f>
        <v>3.5</v>
      </c>
      <c r="AD27" s="156">
        <f>$AD$6</f>
        <v>0.51111111111111107</v>
      </c>
      <c r="AE27" s="150" t="str">
        <f>$AF$6</f>
        <v>11-13</v>
      </c>
      <c r="AF27" s="159">
        <f>AH6</f>
        <v>1122</v>
      </c>
      <c r="AG27" s="107">
        <f>IF(AH27&gt;0,AH27, "E")</f>
        <v>28</v>
      </c>
      <c r="AH27" s="152">
        <f>SUM(121-($AA$26+$AB$26))-AI27</f>
        <v>28</v>
      </c>
      <c r="AI27" s="152">
        <f>AB27-AB26</f>
        <v>4</v>
      </c>
      <c r="AJ27" s="152"/>
      <c r="AK27" s="152"/>
      <c r="AL27" s="102"/>
    </row>
    <row r="28" spans="1:80" x14ac:dyDescent="0.25">
      <c r="X28" s="106"/>
      <c r="AC28" s="158"/>
      <c r="AG28" s="106"/>
      <c r="AH28" s="106"/>
      <c r="AI28" s="106"/>
      <c r="AJ28" s="106"/>
      <c r="AK28" s="102"/>
      <c r="AL28" s="102"/>
    </row>
    <row r="29" spans="1:80" x14ac:dyDescent="0.25">
      <c r="X29" s="106"/>
      <c r="AG29" s="106"/>
      <c r="AH29" s="106"/>
      <c r="AI29" s="106"/>
      <c r="AJ29" s="106"/>
      <c r="AK29" s="102"/>
      <c r="AL29" s="102"/>
    </row>
    <row r="30" spans="1:80" x14ac:dyDescent="0.25">
      <c r="X30" s="106"/>
      <c r="AG30" s="106"/>
      <c r="AH30" s="106"/>
      <c r="AI30" s="106"/>
      <c r="AJ30" s="106"/>
      <c r="AK30" s="102"/>
      <c r="AL30" s="102"/>
    </row>
    <row r="31" spans="1:80" x14ac:dyDescent="0.25">
      <c r="X31" s="106"/>
      <c r="Z31" s="85" t="s">
        <v>268</v>
      </c>
      <c r="AG31" s="106"/>
      <c r="AH31" s="106"/>
      <c r="AI31" s="106"/>
      <c r="AJ31" s="106"/>
      <c r="AK31" s="102"/>
      <c r="AL31" s="102"/>
    </row>
    <row r="32" spans="1:80" x14ac:dyDescent="0.25">
      <c r="X32" s="106"/>
      <c r="AD32" s="94" t="s">
        <v>8</v>
      </c>
      <c r="AE32" s="116" t="s">
        <v>269</v>
      </c>
      <c r="AF32" s="115" t="s">
        <v>12</v>
      </c>
      <c r="AG32" s="113"/>
      <c r="AH32" s="106"/>
      <c r="AI32" s="106"/>
      <c r="AJ32" s="106"/>
      <c r="AK32" s="102"/>
      <c r="AL32" s="102"/>
    </row>
    <row r="33" spans="3:38" x14ac:dyDescent="0.25">
      <c r="X33" s="114" t="s">
        <v>262</v>
      </c>
      <c r="Y33" s="113"/>
      <c r="Z33" s="161" t="s">
        <v>270</v>
      </c>
      <c r="AA33" s="111" t="s">
        <v>20</v>
      </c>
      <c r="AB33" s="111" t="s">
        <v>21</v>
      </c>
      <c r="AC33" s="112" t="s">
        <v>22</v>
      </c>
      <c r="AD33" s="111" t="s">
        <v>23</v>
      </c>
      <c r="AE33" s="110" t="s">
        <v>8</v>
      </c>
      <c r="AF33" s="109" t="s">
        <v>24</v>
      </c>
      <c r="AG33" s="154" t="s">
        <v>263</v>
      </c>
      <c r="AH33" s="162"/>
      <c r="AI33" s="162"/>
      <c r="AJ33" s="162"/>
      <c r="AK33" s="102"/>
      <c r="AL33" s="102"/>
    </row>
    <row r="34" spans="3:38" x14ac:dyDescent="0.25">
      <c r="X34" s="108">
        <f>IF(AH35&gt;0, AG35, "    z-")</f>
        <v>28</v>
      </c>
      <c r="Y34" s="163">
        <v>1</v>
      </c>
      <c r="Z34" s="85" t="str">
        <f>$C$26</f>
        <v>Tyler Daniels</v>
      </c>
      <c r="AA34" s="105">
        <f>$D$26</f>
        <v>55</v>
      </c>
      <c r="AB34" s="105">
        <f>$E$26</f>
        <v>35</v>
      </c>
      <c r="AC34" s="164" t="s">
        <v>264</v>
      </c>
      <c r="AD34" s="156">
        <f>$G$26</f>
        <v>0.61111111111111116</v>
      </c>
      <c r="AE34" s="165" t="str">
        <f>$J$6</f>
        <v>11-13</v>
      </c>
      <c r="AF34" s="151">
        <f>$I$26</f>
        <v>1046</v>
      </c>
      <c r="AG34" s="157" t="s">
        <v>264</v>
      </c>
      <c r="AH34" s="106"/>
      <c r="AI34" s="106"/>
      <c r="AJ34" s="106"/>
      <c r="AK34" s="102"/>
      <c r="AL34" s="102"/>
    </row>
    <row r="35" spans="3:38" x14ac:dyDescent="0.25">
      <c r="C35" s="166"/>
      <c r="X35" s="106"/>
      <c r="Y35" s="163">
        <v>2</v>
      </c>
      <c r="Z35" s="85" t="str">
        <f>$C$27</f>
        <v>Brandon Tyra</v>
      </c>
      <c r="AA35" s="105">
        <f>$D$27</f>
        <v>52</v>
      </c>
      <c r="AB35" s="105">
        <f>$E$27</f>
        <v>38</v>
      </c>
      <c r="AC35" s="149">
        <f>SUM((AA34-AA35)+(AB35-AB34))/2</f>
        <v>3</v>
      </c>
      <c r="AD35" s="156">
        <f>$G$27</f>
        <v>0.57777777777777772</v>
      </c>
      <c r="AE35" s="165" t="str">
        <f>$J$13</f>
        <v>13-11</v>
      </c>
      <c r="AF35" s="151">
        <f>$I$27</f>
        <v>1120</v>
      </c>
      <c r="AG35" s="107">
        <f>IF(AH35&gt;0,AH35, "E")</f>
        <v>28</v>
      </c>
      <c r="AH35" s="152">
        <f>SUM(121-($AA$34+$AB$34))-AI35</f>
        <v>28</v>
      </c>
      <c r="AI35" s="152">
        <f>AB35-AB34</f>
        <v>3</v>
      </c>
      <c r="AJ35" s="152"/>
      <c r="AK35" s="152"/>
      <c r="AL35" s="102"/>
    </row>
    <row r="36" spans="3:38" x14ac:dyDescent="0.25">
      <c r="C36" s="167"/>
      <c r="X36" s="102"/>
      <c r="Y36" s="163">
        <v>3</v>
      </c>
      <c r="Z36" s="85" t="str">
        <f>$Z$26</f>
        <v>Scotty Asti</v>
      </c>
      <c r="AA36" s="105">
        <f>$AA$26</f>
        <v>49</v>
      </c>
      <c r="AB36" s="105">
        <f>$AB$26</f>
        <v>40</v>
      </c>
      <c r="AC36" s="149">
        <f>SUM((AA34-AA36)+(AB36-AB34))/2</f>
        <v>5.5</v>
      </c>
      <c r="AD36" s="156">
        <f>$AD$26</f>
        <v>0.550561797752809</v>
      </c>
      <c r="AE36" s="165" t="str">
        <f>$AG$13</f>
        <v>12-12</v>
      </c>
      <c r="AF36" s="151">
        <f>$AF$26</f>
        <v>1112</v>
      </c>
      <c r="AG36" s="107">
        <f>IF(AH36&gt;0,AH36, "E")</f>
        <v>26</v>
      </c>
      <c r="AH36" s="152">
        <f>SUM(121-($AA$34+$AB$34))-AI36</f>
        <v>26</v>
      </c>
      <c r="AI36" s="152">
        <f>AB36-AB34</f>
        <v>5</v>
      </c>
      <c r="AJ36" s="152"/>
      <c r="AK36" s="152"/>
      <c r="AL36" s="102"/>
    </row>
    <row r="37" spans="3:38" x14ac:dyDescent="0.25">
      <c r="C37" s="167"/>
      <c r="X37" s="102"/>
      <c r="Y37" s="163">
        <v>4</v>
      </c>
      <c r="Z37" s="85" t="str">
        <f>$Z$27</f>
        <v>Jake Mercer</v>
      </c>
      <c r="AA37" s="105">
        <f>$AA$27</f>
        <v>46</v>
      </c>
      <c r="AB37" s="105">
        <f>$AB$27</f>
        <v>44</v>
      </c>
      <c r="AC37" s="149">
        <f>SUM((AA34-AA37)+(AB37-AB34))/2</f>
        <v>9</v>
      </c>
      <c r="AD37" s="156">
        <f>$AD$27</f>
        <v>0.51111111111111107</v>
      </c>
      <c r="AE37" s="165" t="str">
        <f>$AG$6</f>
        <v>12-12</v>
      </c>
      <c r="AF37" s="151">
        <f>$AF$27</f>
        <v>1122</v>
      </c>
      <c r="AG37" s="107">
        <f>IF(AH37&gt;0,AH37, "E")</f>
        <v>22</v>
      </c>
      <c r="AH37" s="152">
        <f>SUM(121-($AA$34+$AB$34))-AI37</f>
        <v>22</v>
      </c>
      <c r="AI37" s="152">
        <f>AB37-AB34</f>
        <v>9</v>
      </c>
      <c r="AJ37" s="152"/>
      <c r="AK37" s="152"/>
      <c r="AL37" s="102"/>
    </row>
    <row r="38" spans="3:38" x14ac:dyDescent="0.25">
      <c r="X38" s="106"/>
      <c r="AH38" s="106"/>
      <c r="AI38" s="106"/>
      <c r="AJ38" s="106"/>
      <c r="AK38" s="102"/>
      <c r="AL38" s="102"/>
    </row>
    <row r="39" spans="3:38" x14ac:dyDescent="0.25">
      <c r="C39" s="102" t="s">
        <v>31</v>
      </c>
      <c r="D39" s="102"/>
      <c r="AF39" s="106"/>
      <c r="AG39" s="102"/>
      <c r="AH39" s="102"/>
      <c r="AI39" s="102"/>
      <c r="AJ39" s="102"/>
      <c r="AK39" s="102"/>
      <c r="AL39" s="102"/>
    </row>
    <row r="40" spans="3:38" x14ac:dyDescent="0.25">
      <c r="C40" s="85" t="s">
        <v>32</v>
      </c>
      <c r="D40" s="85" t="s">
        <v>33</v>
      </c>
      <c r="F40" s="85" t="s">
        <v>34</v>
      </c>
      <c r="I40" s="85" t="s">
        <v>35</v>
      </c>
    </row>
    <row r="42" spans="3:38" x14ac:dyDescent="0.25">
      <c r="C42" s="85" t="s">
        <v>279</v>
      </c>
      <c r="D42" s="85" t="s">
        <v>280</v>
      </c>
      <c r="F42" s="85">
        <v>1</v>
      </c>
      <c r="I42" s="85" t="s">
        <v>277</v>
      </c>
    </row>
    <row r="43" spans="3:38" x14ac:dyDescent="0.25">
      <c r="C43" s="85" t="s">
        <v>290</v>
      </c>
      <c r="D43" s="85" t="s">
        <v>291</v>
      </c>
      <c r="F43" s="85">
        <v>2</v>
      </c>
      <c r="I43" s="85" t="s">
        <v>283</v>
      </c>
    </row>
    <row r="48" spans="3:38" x14ac:dyDescent="0.25">
      <c r="C48" s="48" t="s">
        <v>259</v>
      </c>
    </row>
    <row r="49" spans="3:9" x14ac:dyDescent="0.25">
      <c r="C49" s="85" t="s">
        <v>38</v>
      </c>
      <c r="D49" s="85" t="s">
        <v>33</v>
      </c>
      <c r="F49" s="85" t="s">
        <v>34</v>
      </c>
      <c r="I49" s="85" t="s">
        <v>35</v>
      </c>
    </row>
    <row r="51" spans="3:9" x14ac:dyDescent="0.25">
      <c r="C51" s="85" t="s">
        <v>261</v>
      </c>
      <c r="D51" s="85" t="s">
        <v>260</v>
      </c>
      <c r="F51" s="85">
        <v>1</v>
      </c>
      <c r="I51" s="85" t="s">
        <v>258</v>
      </c>
    </row>
    <row r="52" spans="3:9" x14ac:dyDescent="0.25">
      <c r="C52" s="85" t="s">
        <v>281</v>
      </c>
      <c r="D52" s="85" t="s">
        <v>280</v>
      </c>
      <c r="F52" s="85">
        <v>1</v>
      </c>
      <c r="I52" s="85" t="s">
        <v>277</v>
      </c>
    </row>
    <row r="53" spans="3:9" x14ac:dyDescent="0.25">
      <c r="C53" s="85" t="s">
        <v>292</v>
      </c>
      <c r="D53" s="85" t="s">
        <v>291</v>
      </c>
      <c r="F53" s="85">
        <v>1</v>
      </c>
      <c r="I53" s="85" t="s">
        <v>283</v>
      </c>
    </row>
  </sheetData>
  <sortState xmlns:xlrd2="http://schemas.microsoft.com/office/spreadsheetml/2017/richdata2" ref="T13:AI16">
    <sortCondition ref="T13:T1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5A912-06C0-45D5-9FCF-83E2E8503CB0}">
  <dimension ref="A1:AJ106"/>
  <sheetViews>
    <sheetView topLeftCell="A77" zoomScale="80" zoomScaleNormal="80" workbookViewId="0">
      <selection activeCell="T101" sqref="T101"/>
    </sheetView>
  </sheetViews>
  <sheetFormatPr defaultColWidth="9.140625" defaultRowHeight="15" x14ac:dyDescent="0.25"/>
  <cols>
    <col min="1" max="1" width="9.140625" style="43"/>
    <col min="2" max="2" width="11.5703125" style="43" customWidth="1"/>
    <col min="3" max="3" width="4.28515625" style="43" customWidth="1"/>
    <col min="4" max="4" width="11.5703125" style="43" customWidth="1"/>
    <col min="5" max="5" width="3.28515625" style="43" customWidth="1"/>
    <col min="6" max="6" width="4.5703125" style="43" customWidth="1"/>
    <col min="7" max="7" width="8" style="43" customWidth="1"/>
    <col min="8" max="9" width="4.5703125" style="43" customWidth="1"/>
    <col min="10" max="12" width="5.42578125" style="43" customWidth="1"/>
    <col min="13" max="13" width="9.140625" style="43"/>
    <col min="14" max="14" width="20.28515625" style="43" customWidth="1"/>
    <col min="15" max="15" width="3.5703125" style="43" customWidth="1"/>
    <col min="16" max="16" width="20.28515625" style="43" customWidth="1"/>
    <col min="17" max="17" width="4.5703125" style="43" customWidth="1"/>
    <col min="18" max="18" width="20.28515625" style="43" customWidth="1"/>
    <col min="19" max="19" width="3.5703125" style="43" customWidth="1"/>
    <col min="20" max="20" width="20.28515625" style="43" customWidth="1"/>
    <col min="21" max="22" width="4.5703125" style="43" customWidth="1"/>
    <col min="23" max="23" width="20.28515625" style="43" customWidth="1"/>
    <col min="24" max="24" width="3.5703125" style="43" customWidth="1"/>
    <col min="25" max="25" width="20.28515625" style="43" customWidth="1"/>
    <col min="26" max="26" width="4.5703125" style="43" customWidth="1"/>
    <col min="27" max="27" width="20.28515625" style="43" customWidth="1"/>
    <col min="28" max="28" width="3.5703125" style="43" customWidth="1"/>
    <col min="29" max="29" width="20.28515625" style="43" customWidth="1"/>
    <col min="30" max="32" width="9.140625" style="43"/>
    <col min="33" max="33" width="27.7109375" style="43" customWidth="1"/>
    <col min="34" max="34" width="4.140625" style="43" customWidth="1"/>
    <col min="35" max="16384" width="9.140625" style="43"/>
  </cols>
  <sheetData>
    <row r="1" spans="1:29" x14ac:dyDescent="0.25">
      <c r="A1" s="43" t="s">
        <v>223</v>
      </c>
      <c r="B1" s="43" t="s">
        <v>224</v>
      </c>
      <c r="F1" s="43" t="s">
        <v>225</v>
      </c>
      <c r="J1" s="43" t="s">
        <v>226</v>
      </c>
      <c r="N1" s="43" t="s">
        <v>227</v>
      </c>
      <c r="U1" s="67"/>
      <c r="W1" s="43" t="s">
        <v>228</v>
      </c>
    </row>
    <row r="2" spans="1:29" x14ac:dyDescent="0.25">
      <c r="U2" s="67"/>
    </row>
    <row r="3" spans="1:29" x14ac:dyDescent="0.25">
      <c r="A3" s="43" t="s">
        <v>229</v>
      </c>
      <c r="B3" s="68">
        <v>44663</v>
      </c>
      <c r="C3" s="43" t="s">
        <v>230</v>
      </c>
      <c r="D3" s="68">
        <f>B3+6</f>
        <v>44669</v>
      </c>
      <c r="E3" s="68"/>
      <c r="F3" s="43">
        <v>1</v>
      </c>
      <c r="G3" s="68" t="s">
        <v>231</v>
      </c>
      <c r="H3" s="43">
        <v>6</v>
      </c>
      <c r="J3" s="43">
        <v>1</v>
      </c>
      <c r="L3" s="43">
        <v>2</v>
      </c>
      <c r="N3" s="43" t="s">
        <v>82</v>
      </c>
      <c r="O3" s="69" t="s">
        <v>45</v>
      </c>
      <c r="P3" s="43" t="s">
        <v>83</v>
      </c>
      <c r="R3" s="43" t="s">
        <v>278</v>
      </c>
      <c r="S3" s="69" t="s">
        <v>45</v>
      </c>
      <c r="T3" s="43" t="s">
        <v>90</v>
      </c>
      <c r="U3" s="67"/>
      <c r="W3" s="43" t="s">
        <v>95</v>
      </c>
      <c r="X3" s="69" t="s">
        <v>45</v>
      </c>
      <c r="Y3" s="43" t="s">
        <v>85</v>
      </c>
      <c r="AA3" s="43" t="s">
        <v>88</v>
      </c>
      <c r="AB3" s="69" t="s">
        <v>45</v>
      </c>
      <c r="AC3" s="43" t="s">
        <v>256</v>
      </c>
    </row>
    <row r="4" spans="1:29" x14ac:dyDescent="0.25">
      <c r="B4" s="68"/>
      <c r="D4" s="68"/>
      <c r="E4" s="68"/>
      <c r="G4" s="68"/>
      <c r="N4" s="43" t="s">
        <v>84</v>
      </c>
      <c r="O4" s="69" t="s">
        <v>45</v>
      </c>
      <c r="P4" s="43" t="s">
        <v>85</v>
      </c>
      <c r="R4" s="43" t="s">
        <v>256</v>
      </c>
      <c r="S4" s="69" t="s">
        <v>45</v>
      </c>
      <c r="T4" s="43" t="s">
        <v>91</v>
      </c>
      <c r="U4" s="67"/>
      <c r="W4" s="43" t="s">
        <v>94</v>
      </c>
      <c r="X4" s="69" t="s">
        <v>45</v>
      </c>
      <c r="Y4" s="43" t="s">
        <v>82</v>
      </c>
      <c r="AA4" s="43" t="s">
        <v>84</v>
      </c>
      <c r="AB4" s="69" t="s">
        <v>45</v>
      </c>
      <c r="AC4" s="43" t="s">
        <v>86</v>
      </c>
    </row>
    <row r="5" spans="1:29" x14ac:dyDescent="0.25">
      <c r="A5" s="43" t="s">
        <v>232</v>
      </c>
      <c r="B5" s="68"/>
      <c r="D5" s="68"/>
      <c r="E5" s="68"/>
      <c r="G5" s="68"/>
      <c r="N5" s="43" t="s">
        <v>86</v>
      </c>
      <c r="O5" s="69" t="s">
        <v>45</v>
      </c>
      <c r="P5" s="43" t="s">
        <v>87</v>
      </c>
      <c r="R5" s="43" t="s">
        <v>92</v>
      </c>
      <c r="S5" s="69" t="s">
        <v>45</v>
      </c>
      <c r="T5" s="43" t="s">
        <v>93</v>
      </c>
      <c r="U5" s="67"/>
      <c r="W5" s="43" t="s">
        <v>92</v>
      </c>
      <c r="X5" s="69" t="s">
        <v>45</v>
      </c>
      <c r="Y5" s="43" t="s">
        <v>278</v>
      </c>
      <c r="AA5" s="43" t="s">
        <v>93</v>
      </c>
      <c r="AB5" s="69" t="s">
        <v>45</v>
      </c>
      <c r="AC5" s="43" t="s">
        <v>91</v>
      </c>
    </row>
    <row r="6" spans="1:29" x14ac:dyDescent="0.25">
      <c r="B6" s="68"/>
      <c r="D6" s="68"/>
      <c r="E6" s="68"/>
      <c r="G6" s="68"/>
      <c r="N6" s="43" t="s">
        <v>88</v>
      </c>
      <c r="O6" s="69" t="s">
        <v>45</v>
      </c>
      <c r="P6" s="43" t="s">
        <v>89</v>
      </c>
      <c r="R6" s="43" t="s">
        <v>94</v>
      </c>
      <c r="S6" s="69" t="s">
        <v>45</v>
      </c>
      <c r="T6" s="43" t="s">
        <v>95</v>
      </c>
      <c r="U6" s="67"/>
      <c r="W6" s="43" t="s">
        <v>87</v>
      </c>
      <c r="X6" s="69" t="s">
        <v>45</v>
      </c>
      <c r="Y6" s="43" t="s">
        <v>90</v>
      </c>
      <c r="AA6" s="43" t="s">
        <v>83</v>
      </c>
      <c r="AB6" s="69" t="s">
        <v>45</v>
      </c>
      <c r="AC6" s="43" t="s">
        <v>89</v>
      </c>
    </row>
    <row r="7" spans="1:29" x14ac:dyDescent="0.25">
      <c r="B7" s="68"/>
      <c r="D7" s="68"/>
      <c r="E7" s="68"/>
      <c r="G7" s="68"/>
      <c r="U7" s="67"/>
    </row>
    <row r="8" spans="1:29" x14ac:dyDescent="0.25">
      <c r="A8" s="43" t="s">
        <v>233</v>
      </c>
      <c r="B8" s="68">
        <f>B3+7</f>
        <v>44670</v>
      </c>
      <c r="C8" s="43" t="s">
        <v>230</v>
      </c>
      <c r="D8" s="68">
        <f>B8+6</f>
        <v>44676</v>
      </c>
      <c r="E8" s="68"/>
      <c r="F8" s="43">
        <f>F3+6</f>
        <v>7</v>
      </c>
      <c r="G8" s="68" t="s">
        <v>231</v>
      </c>
      <c r="H8" s="43">
        <f>H3+6</f>
        <v>12</v>
      </c>
      <c r="J8" s="43">
        <f>J3+2</f>
        <v>3</v>
      </c>
      <c r="L8" s="43">
        <f>L3+2</f>
        <v>4</v>
      </c>
      <c r="N8" s="43" t="s">
        <v>86</v>
      </c>
      <c r="O8" s="69" t="s">
        <v>45</v>
      </c>
      <c r="P8" s="43" t="s">
        <v>88</v>
      </c>
      <c r="Q8" s="69"/>
      <c r="R8" s="43" t="s">
        <v>93</v>
      </c>
      <c r="S8" s="69" t="s">
        <v>45</v>
      </c>
      <c r="T8" s="43" t="s">
        <v>95</v>
      </c>
      <c r="U8" s="67"/>
      <c r="W8" s="43" t="s">
        <v>88</v>
      </c>
      <c r="X8" s="69" t="s">
        <v>45</v>
      </c>
      <c r="Y8" s="43" t="s">
        <v>91</v>
      </c>
      <c r="Z8" s="69"/>
      <c r="AA8" s="43" t="s">
        <v>256</v>
      </c>
      <c r="AB8" s="69" t="s">
        <v>45</v>
      </c>
      <c r="AC8" s="43" t="s">
        <v>93</v>
      </c>
    </row>
    <row r="9" spans="1:29" x14ac:dyDescent="0.25">
      <c r="B9" s="68"/>
      <c r="D9" s="68"/>
      <c r="E9" s="68"/>
      <c r="G9" s="68"/>
      <c r="N9" s="43" t="s">
        <v>85</v>
      </c>
      <c r="O9" s="69" t="s">
        <v>45</v>
      </c>
      <c r="P9" s="43" t="s">
        <v>91</v>
      </c>
      <c r="Q9" s="69"/>
      <c r="R9" s="43" t="s">
        <v>256</v>
      </c>
      <c r="S9" s="69" t="s">
        <v>45</v>
      </c>
      <c r="T9" s="43" t="s">
        <v>84</v>
      </c>
      <c r="U9" s="67"/>
      <c r="W9" s="43" t="s">
        <v>86</v>
      </c>
      <c r="X9" s="69" t="s">
        <v>45</v>
      </c>
      <c r="Y9" s="43" t="s">
        <v>85</v>
      </c>
      <c r="Z9" s="69"/>
      <c r="AA9" s="43" t="s">
        <v>84</v>
      </c>
      <c r="AB9" s="69" t="s">
        <v>45</v>
      </c>
      <c r="AC9" s="43" t="s">
        <v>95</v>
      </c>
    </row>
    <row r="10" spans="1:29" x14ac:dyDescent="0.25">
      <c r="A10" s="43" t="s">
        <v>234</v>
      </c>
      <c r="B10" s="68"/>
      <c r="D10" s="68"/>
      <c r="E10" s="68"/>
      <c r="G10" s="68"/>
      <c r="N10" s="43" t="s">
        <v>83</v>
      </c>
      <c r="O10" s="69" t="s">
        <v>45</v>
      </c>
      <c r="P10" s="43" t="s">
        <v>90</v>
      </c>
      <c r="R10" s="43" t="s">
        <v>87</v>
      </c>
      <c r="S10" s="69" t="s">
        <v>45</v>
      </c>
      <c r="T10" s="43" t="s">
        <v>89</v>
      </c>
      <c r="U10" s="67"/>
      <c r="W10" s="43" t="s">
        <v>90</v>
      </c>
      <c r="X10" s="69" t="s">
        <v>45</v>
      </c>
      <c r="Y10" s="43" t="s">
        <v>92</v>
      </c>
      <c r="AA10" s="43" t="s">
        <v>278</v>
      </c>
      <c r="AB10" s="69" t="s">
        <v>45</v>
      </c>
      <c r="AC10" s="43" t="s">
        <v>89</v>
      </c>
    </row>
    <row r="11" spans="1:29" x14ac:dyDescent="0.25">
      <c r="B11" s="68"/>
      <c r="D11" s="68"/>
      <c r="E11" s="68"/>
      <c r="G11" s="68"/>
      <c r="N11" s="43" t="s">
        <v>94</v>
      </c>
      <c r="O11" s="69" t="s">
        <v>45</v>
      </c>
      <c r="P11" s="43" t="s">
        <v>92</v>
      </c>
      <c r="R11" s="43" t="s">
        <v>278</v>
      </c>
      <c r="S11" s="69" t="s">
        <v>45</v>
      </c>
      <c r="T11" s="43" t="s">
        <v>82</v>
      </c>
      <c r="U11" s="67"/>
      <c r="W11" s="43" t="s">
        <v>94</v>
      </c>
      <c r="X11" s="69" t="s">
        <v>45</v>
      </c>
      <c r="Y11" s="43" t="s">
        <v>83</v>
      </c>
      <c r="AA11" s="43" t="s">
        <v>87</v>
      </c>
      <c r="AB11" s="69" t="s">
        <v>45</v>
      </c>
      <c r="AC11" s="43" t="s">
        <v>82</v>
      </c>
    </row>
    <row r="12" spans="1:29" x14ac:dyDescent="0.25">
      <c r="B12" s="68"/>
      <c r="D12" s="68"/>
      <c r="E12" s="68"/>
      <c r="G12" s="68"/>
      <c r="U12" s="67"/>
    </row>
    <row r="13" spans="1:29" x14ac:dyDescent="0.25">
      <c r="A13" s="43" t="s">
        <v>235</v>
      </c>
      <c r="B13" s="68">
        <f>B8+7</f>
        <v>44677</v>
      </c>
      <c r="C13" s="43" t="s">
        <v>230</v>
      </c>
      <c r="D13" s="68">
        <f>B13+6</f>
        <v>44683</v>
      </c>
      <c r="E13" s="68"/>
      <c r="F13" s="43">
        <f>F8+6</f>
        <v>13</v>
      </c>
      <c r="G13" s="68" t="s">
        <v>231</v>
      </c>
      <c r="H13" s="43">
        <f>H8+6</f>
        <v>18</v>
      </c>
      <c r="J13" s="43">
        <f>J8+2</f>
        <v>5</v>
      </c>
      <c r="L13" s="43">
        <f>L8+2</f>
        <v>6</v>
      </c>
      <c r="N13" s="43" t="s">
        <v>88</v>
      </c>
      <c r="O13" s="69" t="s">
        <v>45</v>
      </c>
      <c r="P13" s="43" t="s">
        <v>86</v>
      </c>
      <c r="R13" s="43" t="s">
        <v>95</v>
      </c>
      <c r="S13" s="69" t="s">
        <v>45</v>
      </c>
      <c r="T13" s="43" t="s">
        <v>93</v>
      </c>
      <c r="U13" s="67"/>
      <c r="W13" s="43" t="s">
        <v>86</v>
      </c>
      <c r="X13" s="69" t="s">
        <v>45</v>
      </c>
      <c r="Y13" s="43" t="s">
        <v>91</v>
      </c>
      <c r="AA13" s="43" t="s">
        <v>95</v>
      </c>
      <c r="AB13" s="69" t="s">
        <v>45</v>
      </c>
      <c r="AC13" s="43" t="s">
        <v>256</v>
      </c>
    </row>
    <row r="14" spans="1:29" x14ac:dyDescent="0.25">
      <c r="B14" s="68"/>
      <c r="D14" s="68"/>
      <c r="E14" s="68"/>
      <c r="G14" s="68"/>
      <c r="N14" s="43" t="s">
        <v>91</v>
      </c>
      <c r="O14" s="69" t="s">
        <v>45</v>
      </c>
      <c r="P14" s="43" t="s">
        <v>85</v>
      </c>
      <c r="R14" s="43" t="s">
        <v>84</v>
      </c>
      <c r="S14" s="69" t="s">
        <v>45</v>
      </c>
      <c r="T14" s="43" t="s">
        <v>256</v>
      </c>
      <c r="U14" s="67"/>
      <c r="W14" s="43" t="s">
        <v>88</v>
      </c>
      <c r="X14" s="69" t="s">
        <v>45</v>
      </c>
      <c r="Y14" s="43" t="s">
        <v>85</v>
      </c>
      <c r="AA14" s="43" t="s">
        <v>84</v>
      </c>
      <c r="AB14" s="69" t="s">
        <v>45</v>
      </c>
      <c r="AC14" s="43" t="s">
        <v>93</v>
      </c>
    </row>
    <row r="15" spans="1:29" x14ac:dyDescent="0.25">
      <c r="A15" s="43" t="s">
        <v>234</v>
      </c>
      <c r="B15" s="68"/>
      <c r="D15" s="68"/>
      <c r="E15" s="68"/>
      <c r="G15" s="68"/>
      <c r="N15" s="43" t="s">
        <v>90</v>
      </c>
      <c r="O15" s="69" t="s">
        <v>45</v>
      </c>
      <c r="P15" s="43" t="s">
        <v>94</v>
      </c>
      <c r="R15" s="43" t="s">
        <v>89</v>
      </c>
      <c r="S15" s="69" t="s">
        <v>45</v>
      </c>
      <c r="T15" s="43" t="s">
        <v>278</v>
      </c>
      <c r="U15" s="67"/>
      <c r="W15" s="43" t="s">
        <v>90</v>
      </c>
      <c r="X15" s="69" t="s">
        <v>45</v>
      </c>
      <c r="Y15" s="43" t="s">
        <v>83</v>
      </c>
      <c r="AA15" s="43" t="s">
        <v>89</v>
      </c>
      <c r="AB15" s="69" t="s">
        <v>45</v>
      </c>
      <c r="AC15" s="43" t="s">
        <v>87</v>
      </c>
    </row>
    <row r="16" spans="1:29" x14ac:dyDescent="0.25">
      <c r="B16" s="68"/>
      <c r="D16" s="68"/>
      <c r="E16" s="68"/>
      <c r="G16" s="68"/>
      <c r="N16" s="43" t="s">
        <v>92</v>
      </c>
      <c r="O16" s="69" t="s">
        <v>45</v>
      </c>
      <c r="P16" s="43" t="s">
        <v>83</v>
      </c>
      <c r="R16" s="43" t="s">
        <v>82</v>
      </c>
      <c r="S16" s="69" t="s">
        <v>45</v>
      </c>
      <c r="T16" s="43" t="s">
        <v>87</v>
      </c>
      <c r="U16" s="67"/>
      <c r="W16" s="43" t="s">
        <v>92</v>
      </c>
      <c r="X16" s="69" t="s">
        <v>45</v>
      </c>
      <c r="Y16" s="43" t="s">
        <v>94</v>
      </c>
      <c r="AA16" s="43" t="s">
        <v>82</v>
      </c>
      <c r="AB16" s="69" t="s">
        <v>45</v>
      </c>
      <c r="AC16" s="43" t="s">
        <v>278</v>
      </c>
    </row>
    <row r="17" spans="1:33" x14ac:dyDescent="0.25">
      <c r="B17" s="68"/>
      <c r="D17" s="68"/>
      <c r="E17" s="68"/>
      <c r="G17" s="68"/>
      <c r="U17" s="67"/>
    </row>
    <row r="18" spans="1:33" x14ac:dyDescent="0.25">
      <c r="A18" s="43" t="s">
        <v>236</v>
      </c>
      <c r="B18" s="68">
        <f>B13+7</f>
        <v>44684</v>
      </c>
      <c r="C18" s="43" t="s">
        <v>230</v>
      </c>
      <c r="D18" s="68">
        <f>B18+6</f>
        <v>44690</v>
      </c>
      <c r="E18" s="68"/>
      <c r="F18" s="43">
        <f>F13+6</f>
        <v>19</v>
      </c>
      <c r="G18" s="68" t="s">
        <v>231</v>
      </c>
      <c r="H18" s="43">
        <f>H13+6</f>
        <v>24</v>
      </c>
      <c r="J18" s="43">
        <f>J13+2</f>
        <v>7</v>
      </c>
      <c r="L18" s="43">
        <f>L13+2</f>
        <v>8</v>
      </c>
      <c r="N18" s="43" t="s">
        <v>91</v>
      </c>
      <c r="O18" s="69" t="s">
        <v>45</v>
      </c>
      <c r="P18" s="43" t="s">
        <v>86</v>
      </c>
      <c r="R18" s="43" t="s">
        <v>93</v>
      </c>
      <c r="S18" s="69" t="s">
        <v>45</v>
      </c>
      <c r="T18" s="43" t="s">
        <v>256</v>
      </c>
      <c r="U18" s="67"/>
      <c r="W18" s="43" t="s">
        <v>91</v>
      </c>
      <c r="X18" s="69" t="s">
        <v>45</v>
      </c>
      <c r="Y18" s="43" t="s">
        <v>88</v>
      </c>
      <c r="AA18" s="43" t="s">
        <v>256</v>
      </c>
      <c r="AB18" s="69" t="s">
        <v>45</v>
      </c>
      <c r="AC18" s="43" t="s">
        <v>95</v>
      </c>
    </row>
    <row r="19" spans="1:33" x14ac:dyDescent="0.25">
      <c r="B19" s="68"/>
      <c r="D19" s="68"/>
      <c r="E19" s="68"/>
      <c r="G19" s="68"/>
      <c r="N19" s="43" t="s">
        <v>85</v>
      </c>
      <c r="O19" s="69" t="s">
        <v>45</v>
      </c>
      <c r="P19" s="43" t="s">
        <v>88</v>
      </c>
      <c r="R19" s="43" t="s">
        <v>95</v>
      </c>
      <c r="S19" s="69" t="s">
        <v>45</v>
      </c>
      <c r="T19" s="43" t="s">
        <v>84</v>
      </c>
      <c r="U19" s="67"/>
      <c r="W19" s="43" t="s">
        <v>85</v>
      </c>
      <c r="X19" s="69" t="s">
        <v>45</v>
      </c>
      <c r="Y19" s="43" t="s">
        <v>86</v>
      </c>
      <c r="AA19" s="43" t="s">
        <v>93</v>
      </c>
      <c r="AB19" s="69" t="s">
        <v>45</v>
      </c>
      <c r="AC19" s="43" t="s">
        <v>84</v>
      </c>
    </row>
    <row r="20" spans="1:33" x14ac:dyDescent="0.25">
      <c r="A20" s="43" t="s">
        <v>234</v>
      </c>
      <c r="B20" s="68"/>
      <c r="D20" s="68"/>
      <c r="E20" s="68"/>
      <c r="G20" s="68"/>
      <c r="N20" s="43" t="s">
        <v>94</v>
      </c>
      <c r="O20" s="69" t="s">
        <v>45</v>
      </c>
      <c r="P20" s="43" t="s">
        <v>90</v>
      </c>
      <c r="R20" s="43" t="s">
        <v>89</v>
      </c>
      <c r="S20" s="69" t="s">
        <v>45</v>
      </c>
      <c r="T20" s="43" t="s">
        <v>82</v>
      </c>
      <c r="U20" s="67"/>
      <c r="W20" s="43" t="s">
        <v>92</v>
      </c>
      <c r="X20" s="69" t="s">
        <v>45</v>
      </c>
      <c r="Y20" s="43" t="s">
        <v>90</v>
      </c>
      <c r="AA20" s="43" t="s">
        <v>82</v>
      </c>
      <c r="AB20" s="69" t="s">
        <v>45</v>
      </c>
      <c r="AC20" s="43" t="s">
        <v>89</v>
      </c>
      <c r="AG20" s="70"/>
    </row>
    <row r="21" spans="1:33" x14ac:dyDescent="0.25">
      <c r="B21" s="68"/>
      <c r="D21" s="68"/>
      <c r="E21" s="68"/>
      <c r="G21" s="68"/>
      <c r="N21" s="43" t="s">
        <v>83</v>
      </c>
      <c r="O21" s="69" t="s">
        <v>45</v>
      </c>
      <c r="P21" s="43" t="s">
        <v>92</v>
      </c>
      <c r="R21" s="43" t="s">
        <v>278</v>
      </c>
      <c r="S21" s="69" t="s">
        <v>45</v>
      </c>
      <c r="T21" s="43" t="s">
        <v>87</v>
      </c>
      <c r="U21" s="67"/>
      <c r="W21" s="43" t="s">
        <v>83</v>
      </c>
      <c r="X21" s="69" t="s">
        <v>45</v>
      </c>
      <c r="Y21" s="43" t="s">
        <v>94</v>
      </c>
      <c r="AA21" s="43" t="s">
        <v>87</v>
      </c>
      <c r="AB21" s="69" t="s">
        <v>45</v>
      </c>
      <c r="AC21" s="43" t="s">
        <v>278</v>
      </c>
    </row>
    <row r="22" spans="1:33" x14ac:dyDescent="0.25">
      <c r="B22" s="68"/>
      <c r="D22" s="68"/>
      <c r="E22" s="68"/>
      <c r="G22" s="68"/>
      <c r="U22" s="67"/>
    </row>
    <row r="23" spans="1:33" x14ac:dyDescent="0.25">
      <c r="A23" s="43" t="s">
        <v>237</v>
      </c>
      <c r="B23" s="68">
        <f>B18+7</f>
        <v>44691</v>
      </c>
      <c r="C23" s="43" t="s">
        <v>230</v>
      </c>
      <c r="D23" s="68">
        <f>B23+6</f>
        <v>44697</v>
      </c>
      <c r="E23" s="68"/>
      <c r="F23" s="43">
        <f>F18+6</f>
        <v>25</v>
      </c>
      <c r="G23" s="68" t="s">
        <v>231</v>
      </c>
      <c r="H23" s="43">
        <f>H18+6</f>
        <v>30</v>
      </c>
      <c r="J23" s="43">
        <f>J18+2</f>
        <v>9</v>
      </c>
      <c r="L23" s="43">
        <f>L18+2</f>
        <v>10</v>
      </c>
      <c r="N23" s="43" t="s">
        <v>89</v>
      </c>
      <c r="O23" s="69" t="s">
        <v>45</v>
      </c>
      <c r="P23" s="43" t="s">
        <v>93</v>
      </c>
      <c r="R23" s="43" t="s">
        <v>92</v>
      </c>
      <c r="S23" s="69" t="s">
        <v>45</v>
      </c>
      <c r="T23" s="43" t="s">
        <v>86</v>
      </c>
      <c r="U23" s="67"/>
      <c r="W23" s="43" t="s">
        <v>256</v>
      </c>
      <c r="X23" s="69" t="s">
        <v>45</v>
      </c>
      <c r="Y23" s="43" t="s">
        <v>89</v>
      </c>
      <c r="AA23" s="43" t="s">
        <v>91</v>
      </c>
      <c r="AB23" s="69" t="s">
        <v>45</v>
      </c>
      <c r="AC23" s="43" t="s">
        <v>92</v>
      </c>
    </row>
    <row r="24" spans="1:33" x14ac:dyDescent="0.25">
      <c r="B24" s="68"/>
      <c r="D24" s="68"/>
      <c r="E24" s="68"/>
      <c r="G24" s="68"/>
      <c r="N24" s="43" t="s">
        <v>278</v>
      </c>
      <c r="O24" s="69" t="s">
        <v>45</v>
      </c>
      <c r="P24" s="43" t="s">
        <v>95</v>
      </c>
      <c r="R24" s="43" t="s">
        <v>83</v>
      </c>
      <c r="S24" s="69" t="s">
        <v>45</v>
      </c>
      <c r="T24" s="43" t="s">
        <v>85</v>
      </c>
      <c r="U24" s="67"/>
      <c r="W24" s="43" t="s">
        <v>84</v>
      </c>
      <c r="X24" s="69" t="s">
        <v>45</v>
      </c>
      <c r="Y24" s="43" t="s">
        <v>278</v>
      </c>
      <c r="AA24" s="43" t="s">
        <v>86</v>
      </c>
      <c r="AB24" s="69" t="s">
        <v>45</v>
      </c>
      <c r="AC24" s="43" t="s">
        <v>83</v>
      </c>
    </row>
    <row r="25" spans="1:33" x14ac:dyDescent="0.25">
      <c r="A25" s="43" t="s">
        <v>238</v>
      </c>
      <c r="B25" s="68"/>
      <c r="D25" s="68"/>
      <c r="E25" s="68"/>
      <c r="G25" s="68"/>
      <c r="N25" s="43" t="s">
        <v>82</v>
      </c>
      <c r="O25" s="69" t="s">
        <v>45</v>
      </c>
      <c r="P25" s="43" t="s">
        <v>256</v>
      </c>
      <c r="R25" s="43" t="s">
        <v>90</v>
      </c>
      <c r="S25" s="69" t="s">
        <v>45</v>
      </c>
      <c r="T25" s="43" t="s">
        <v>88</v>
      </c>
      <c r="U25" s="67"/>
      <c r="W25" s="43" t="s">
        <v>93</v>
      </c>
      <c r="X25" s="69" t="s">
        <v>45</v>
      </c>
      <c r="Y25" s="43" t="s">
        <v>82</v>
      </c>
      <c r="AA25" s="43" t="s">
        <v>85</v>
      </c>
      <c r="AB25" s="69" t="s">
        <v>45</v>
      </c>
      <c r="AC25" s="43" t="s">
        <v>90</v>
      </c>
    </row>
    <row r="26" spans="1:33" x14ac:dyDescent="0.25">
      <c r="B26" s="68"/>
      <c r="D26" s="68"/>
      <c r="E26" s="68"/>
      <c r="G26" s="68"/>
      <c r="N26" s="43" t="s">
        <v>87</v>
      </c>
      <c r="O26" s="69" t="s">
        <v>45</v>
      </c>
      <c r="P26" s="43" t="s">
        <v>84</v>
      </c>
      <c r="R26" s="43" t="s">
        <v>94</v>
      </c>
      <c r="S26" s="69" t="s">
        <v>45</v>
      </c>
      <c r="T26" s="43" t="s">
        <v>91</v>
      </c>
      <c r="U26" s="67"/>
      <c r="W26" s="43" t="s">
        <v>95</v>
      </c>
      <c r="X26" s="69" t="s">
        <v>45</v>
      </c>
      <c r="Y26" s="43" t="s">
        <v>87</v>
      </c>
      <c r="AA26" s="43" t="s">
        <v>88</v>
      </c>
      <c r="AB26" s="69" t="s">
        <v>45</v>
      </c>
      <c r="AC26" s="43" t="s">
        <v>94</v>
      </c>
    </row>
    <row r="27" spans="1:33" x14ac:dyDescent="0.25">
      <c r="B27" s="68"/>
      <c r="D27" s="68"/>
      <c r="E27" s="68"/>
      <c r="G27" s="68"/>
      <c r="U27" s="67"/>
    </row>
    <row r="28" spans="1:33" x14ac:dyDescent="0.25">
      <c r="A28" s="43" t="s">
        <v>239</v>
      </c>
      <c r="B28" s="68">
        <f>B23+7</f>
        <v>44698</v>
      </c>
      <c r="C28" s="43" t="s">
        <v>230</v>
      </c>
      <c r="D28" s="68">
        <f>B28+6</f>
        <v>44704</v>
      </c>
      <c r="E28" s="68"/>
      <c r="F28" s="43">
        <f>F23+6</f>
        <v>31</v>
      </c>
      <c r="G28" s="68" t="s">
        <v>231</v>
      </c>
      <c r="H28" s="43">
        <f>H23+6</f>
        <v>36</v>
      </c>
      <c r="J28" s="43">
        <f>J23+2</f>
        <v>11</v>
      </c>
      <c r="L28" s="43">
        <f>L23+2</f>
        <v>12</v>
      </c>
      <c r="N28" s="43" t="s">
        <v>92</v>
      </c>
      <c r="O28" s="69" t="s">
        <v>45</v>
      </c>
      <c r="P28" s="43" t="s">
        <v>88</v>
      </c>
      <c r="R28" s="43" t="s">
        <v>89</v>
      </c>
      <c r="S28" s="69" t="s">
        <v>45</v>
      </c>
      <c r="T28" s="43" t="s">
        <v>95</v>
      </c>
      <c r="U28" s="67"/>
      <c r="W28" s="43" t="s">
        <v>86</v>
      </c>
      <c r="X28" s="69" t="s">
        <v>45</v>
      </c>
      <c r="Y28" s="43" t="s">
        <v>92</v>
      </c>
      <c r="AA28" s="43" t="s">
        <v>93</v>
      </c>
      <c r="AB28" s="69" t="s">
        <v>45</v>
      </c>
      <c r="AC28" s="43" t="s">
        <v>89</v>
      </c>
    </row>
    <row r="29" spans="1:33" x14ac:dyDescent="0.25">
      <c r="B29" s="68"/>
      <c r="D29" s="68"/>
      <c r="E29" s="68"/>
      <c r="G29" s="68"/>
      <c r="N29" s="43" t="s">
        <v>83</v>
      </c>
      <c r="O29" s="69" t="s">
        <v>45</v>
      </c>
      <c r="P29" s="43" t="s">
        <v>91</v>
      </c>
      <c r="R29" s="43" t="s">
        <v>278</v>
      </c>
      <c r="S29" s="69" t="s">
        <v>45</v>
      </c>
      <c r="T29" s="43" t="s">
        <v>256</v>
      </c>
      <c r="U29" s="67"/>
      <c r="W29" s="43" t="s">
        <v>85</v>
      </c>
      <c r="X29" s="69" t="s">
        <v>45</v>
      </c>
      <c r="Y29" s="43" t="s">
        <v>83</v>
      </c>
      <c r="AA29" s="43" t="s">
        <v>95</v>
      </c>
      <c r="AB29" s="69" t="s">
        <v>45</v>
      </c>
      <c r="AC29" s="43" t="s">
        <v>278</v>
      </c>
    </row>
    <row r="30" spans="1:33" x14ac:dyDescent="0.25">
      <c r="A30" s="43" t="s">
        <v>238</v>
      </c>
      <c r="B30" s="68"/>
      <c r="D30" s="68"/>
      <c r="E30" s="68"/>
      <c r="G30" s="68"/>
      <c r="N30" s="43" t="s">
        <v>90</v>
      </c>
      <c r="O30" s="69" t="s">
        <v>45</v>
      </c>
      <c r="P30" s="43" t="s">
        <v>86</v>
      </c>
      <c r="R30" s="43" t="s">
        <v>82</v>
      </c>
      <c r="S30" s="69" t="s">
        <v>45</v>
      </c>
      <c r="T30" s="43" t="s">
        <v>84</v>
      </c>
      <c r="U30" s="67"/>
      <c r="W30" s="43" t="s">
        <v>88</v>
      </c>
      <c r="X30" s="69" t="s">
        <v>45</v>
      </c>
      <c r="Y30" s="43" t="s">
        <v>90</v>
      </c>
      <c r="AA30" s="43" t="s">
        <v>256</v>
      </c>
      <c r="AB30" s="69" t="s">
        <v>45</v>
      </c>
      <c r="AC30" s="43" t="s">
        <v>82</v>
      </c>
    </row>
    <row r="31" spans="1:33" x14ac:dyDescent="0.25">
      <c r="B31" s="68"/>
      <c r="D31" s="68"/>
      <c r="E31" s="68"/>
      <c r="G31" s="68"/>
      <c r="N31" s="43" t="s">
        <v>94</v>
      </c>
      <c r="O31" s="69" t="s">
        <v>45</v>
      </c>
      <c r="P31" s="43" t="s">
        <v>85</v>
      </c>
      <c r="R31" s="43" t="s">
        <v>87</v>
      </c>
      <c r="S31" s="69" t="s">
        <v>45</v>
      </c>
      <c r="T31" s="43" t="s">
        <v>93</v>
      </c>
      <c r="U31" s="67"/>
      <c r="W31" s="43" t="s">
        <v>91</v>
      </c>
      <c r="X31" s="69" t="s">
        <v>45</v>
      </c>
      <c r="Y31" s="43" t="s">
        <v>94</v>
      </c>
      <c r="AA31" s="43" t="s">
        <v>84</v>
      </c>
      <c r="AB31" s="69" t="s">
        <v>45</v>
      </c>
      <c r="AC31" s="43" t="s">
        <v>87</v>
      </c>
    </row>
    <row r="32" spans="1:33" x14ac:dyDescent="0.25">
      <c r="B32" s="68"/>
      <c r="D32" s="68"/>
      <c r="E32" s="68"/>
      <c r="G32" s="68"/>
      <c r="U32" s="67"/>
    </row>
    <row r="33" spans="1:29" x14ac:dyDescent="0.25">
      <c r="A33" s="43" t="s">
        <v>240</v>
      </c>
      <c r="B33" s="68">
        <f>B28+7</f>
        <v>44705</v>
      </c>
      <c r="C33" s="43" t="s">
        <v>230</v>
      </c>
      <c r="D33" s="68">
        <f>B33+6</f>
        <v>44711</v>
      </c>
      <c r="E33" s="68"/>
      <c r="F33" s="43">
        <f>F28+6</f>
        <v>37</v>
      </c>
      <c r="G33" s="68" t="s">
        <v>231</v>
      </c>
      <c r="H33" s="43">
        <f>H28+6</f>
        <v>42</v>
      </c>
      <c r="J33" s="43">
        <f>J28+2</f>
        <v>13</v>
      </c>
      <c r="L33" s="43">
        <f>L28+2</f>
        <v>14</v>
      </c>
      <c r="N33" s="43" t="s">
        <v>87</v>
      </c>
      <c r="O33" s="69" t="s">
        <v>45</v>
      </c>
      <c r="P33" s="43" t="s">
        <v>88</v>
      </c>
      <c r="R33" s="43" t="s">
        <v>83</v>
      </c>
      <c r="S33" s="69" t="s">
        <v>45</v>
      </c>
      <c r="T33" s="43" t="s">
        <v>278</v>
      </c>
      <c r="U33" s="67"/>
      <c r="W33" s="43" t="s">
        <v>278</v>
      </c>
      <c r="X33" s="69" t="s">
        <v>45</v>
      </c>
      <c r="Y33" s="43" t="s">
        <v>91</v>
      </c>
      <c r="AA33" s="43" t="s">
        <v>86</v>
      </c>
      <c r="AB33" s="69" t="s">
        <v>45</v>
      </c>
      <c r="AC33" s="43" t="s">
        <v>93</v>
      </c>
    </row>
    <row r="34" spans="1:29" x14ac:dyDescent="0.25">
      <c r="B34" s="68"/>
      <c r="D34" s="68"/>
      <c r="E34" s="68"/>
      <c r="G34" s="68"/>
      <c r="N34" s="43" t="s">
        <v>91</v>
      </c>
      <c r="O34" s="69" t="s">
        <v>45</v>
      </c>
      <c r="P34" s="43" t="s">
        <v>95</v>
      </c>
      <c r="R34" s="43" t="s">
        <v>256</v>
      </c>
      <c r="S34" s="69" t="s">
        <v>45</v>
      </c>
      <c r="T34" s="43" t="s">
        <v>86</v>
      </c>
      <c r="U34" s="67"/>
      <c r="W34" s="43" t="s">
        <v>94</v>
      </c>
      <c r="X34" s="69" t="s">
        <v>45</v>
      </c>
      <c r="Y34" s="43" t="s">
        <v>87</v>
      </c>
      <c r="AA34" s="43" t="s">
        <v>88</v>
      </c>
      <c r="AB34" s="69" t="s">
        <v>45</v>
      </c>
      <c r="AC34" s="43" t="s">
        <v>84</v>
      </c>
    </row>
    <row r="35" spans="1:29" x14ac:dyDescent="0.25">
      <c r="A35" s="43" t="s">
        <v>232</v>
      </c>
      <c r="B35" s="68"/>
      <c r="D35" s="68"/>
      <c r="E35" s="68"/>
      <c r="G35" s="68"/>
      <c r="N35" s="43" t="s">
        <v>82</v>
      </c>
      <c r="O35" s="69" t="s">
        <v>45</v>
      </c>
      <c r="P35" s="43" t="s">
        <v>92</v>
      </c>
      <c r="R35" s="43" t="s">
        <v>93</v>
      </c>
      <c r="S35" s="69" t="s">
        <v>45</v>
      </c>
      <c r="T35" s="43" t="s">
        <v>90</v>
      </c>
      <c r="U35" s="67"/>
      <c r="W35" s="43" t="s">
        <v>90</v>
      </c>
      <c r="X35" s="69" t="s">
        <v>45</v>
      </c>
      <c r="Y35" s="43" t="s">
        <v>89</v>
      </c>
      <c r="AA35" s="43" t="s">
        <v>92</v>
      </c>
      <c r="AB35" s="69" t="s">
        <v>45</v>
      </c>
      <c r="AC35" s="43" t="s">
        <v>256</v>
      </c>
    </row>
    <row r="36" spans="1:29" x14ac:dyDescent="0.25">
      <c r="B36" s="68"/>
      <c r="D36" s="68"/>
      <c r="E36" s="68"/>
      <c r="G36" s="68"/>
      <c r="N36" s="43" t="s">
        <v>89</v>
      </c>
      <c r="O36" s="69" t="s">
        <v>45</v>
      </c>
      <c r="P36" s="43" t="s">
        <v>85</v>
      </c>
      <c r="R36" s="43" t="s">
        <v>84</v>
      </c>
      <c r="S36" s="69" t="s">
        <v>45</v>
      </c>
      <c r="T36" s="43" t="s">
        <v>94</v>
      </c>
      <c r="U36" s="67"/>
      <c r="W36" s="43" t="s">
        <v>95</v>
      </c>
      <c r="X36" s="69" t="s">
        <v>45</v>
      </c>
      <c r="Y36" s="43" t="s">
        <v>83</v>
      </c>
      <c r="AA36" s="43" t="s">
        <v>82</v>
      </c>
      <c r="AB36" s="69" t="s">
        <v>45</v>
      </c>
      <c r="AC36" s="43" t="s">
        <v>85</v>
      </c>
    </row>
    <row r="37" spans="1:29" x14ac:dyDescent="0.25">
      <c r="B37" s="68"/>
      <c r="D37" s="68"/>
      <c r="E37" s="68"/>
      <c r="G37" s="68"/>
      <c r="U37" s="67"/>
    </row>
    <row r="38" spans="1:29" x14ac:dyDescent="0.25">
      <c r="A38" s="43" t="s">
        <v>241</v>
      </c>
      <c r="B38" s="68">
        <f>B33+7</f>
        <v>44712</v>
      </c>
      <c r="C38" s="43" t="s">
        <v>230</v>
      </c>
      <c r="D38" s="68">
        <f>B38+6</f>
        <v>44718</v>
      </c>
      <c r="E38" s="68"/>
      <c r="F38" s="43">
        <f>F33+6</f>
        <v>43</v>
      </c>
      <c r="G38" s="68" t="s">
        <v>231</v>
      </c>
      <c r="H38" s="43">
        <f>H33+6</f>
        <v>48</v>
      </c>
      <c r="J38" s="43">
        <f>J33+2</f>
        <v>15</v>
      </c>
      <c r="L38" s="43">
        <f>L33+2</f>
        <v>16</v>
      </c>
      <c r="N38" s="43" t="s">
        <v>88</v>
      </c>
      <c r="O38" s="69" t="s">
        <v>45</v>
      </c>
      <c r="P38" s="43" t="s">
        <v>86</v>
      </c>
      <c r="R38" s="43" t="s">
        <v>256</v>
      </c>
      <c r="S38" s="69" t="s">
        <v>45</v>
      </c>
      <c r="T38" s="43" t="s">
        <v>95</v>
      </c>
      <c r="U38" s="67"/>
      <c r="W38" s="43" t="s">
        <v>91</v>
      </c>
      <c r="X38" s="69" t="s">
        <v>45</v>
      </c>
      <c r="Y38" s="43" t="s">
        <v>88</v>
      </c>
      <c r="AA38" s="43" t="s">
        <v>256</v>
      </c>
      <c r="AB38" s="69" t="s">
        <v>45</v>
      </c>
      <c r="AC38" s="43" t="s">
        <v>93</v>
      </c>
    </row>
    <row r="39" spans="1:29" x14ac:dyDescent="0.25">
      <c r="B39" s="68"/>
      <c r="D39" s="68"/>
      <c r="E39" s="68"/>
      <c r="G39" s="68"/>
      <c r="N39" s="43" t="s">
        <v>91</v>
      </c>
      <c r="O39" s="69" t="s">
        <v>45</v>
      </c>
      <c r="P39" s="43" t="s">
        <v>85</v>
      </c>
      <c r="R39" s="43" t="s">
        <v>93</v>
      </c>
      <c r="S39" s="69" t="s">
        <v>45</v>
      </c>
      <c r="T39" s="43" t="s">
        <v>84</v>
      </c>
      <c r="U39" s="67"/>
      <c r="W39" s="43" t="s">
        <v>85</v>
      </c>
      <c r="X39" s="69" t="s">
        <v>45</v>
      </c>
      <c r="Y39" s="43" t="s">
        <v>86</v>
      </c>
      <c r="AA39" s="43" t="s">
        <v>84</v>
      </c>
      <c r="AB39" s="69" t="s">
        <v>45</v>
      </c>
      <c r="AC39" s="43" t="s">
        <v>95</v>
      </c>
    </row>
    <row r="40" spans="1:29" x14ac:dyDescent="0.25">
      <c r="A40" s="43" t="s">
        <v>234</v>
      </c>
      <c r="B40" s="68"/>
      <c r="D40" s="68"/>
      <c r="E40" s="68"/>
      <c r="G40" s="68"/>
      <c r="N40" s="43" t="s">
        <v>90</v>
      </c>
      <c r="O40" s="69" t="s">
        <v>45</v>
      </c>
      <c r="P40" s="43" t="s">
        <v>94</v>
      </c>
      <c r="R40" s="43" t="s">
        <v>87</v>
      </c>
      <c r="S40" s="69" t="s">
        <v>45</v>
      </c>
      <c r="T40" s="43" t="s">
        <v>89</v>
      </c>
      <c r="U40" s="67"/>
      <c r="W40" s="43" t="s">
        <v>90</v>
      </c>
      <c r="X40" s="69" t="s">
        <v>45</v>
      </c>
      <c r="Y40" s="43" t="s">
        <v>92</v>
      </c>
      <c r="AA40" s="43" t="s">
        <v>82</v>
      </c>
      <c r="AB40" s="69" t="s">
        <v>45</v>
      </c>
      <c r="AC40" s="43" t="s">
        <v>89</v>
      </c>
    </row>
    <row r="41" spans="1:29" x14ac:dyDescent="0.25">
      <c r="B41" s="68"/>
      <c r="D41" s="68"/>
      <c r="E41" s="68"/>
      <c r="G41" s="68"/>
      <c r="N41" s="43" t="s">
        <v>92</v>
      </c>
      <c r="O41" s="69" t="s">
        <v>45</v>
      </c>
      <c r="P41" s="43" t="s">
        <v>83</v>
      </c>
      <c r="R41" s="43" t="s">
        <v>278</v>
      </c>
      <c r="S41" s="69" t="s">
        <v>45</v>
      </c>
      <c r="T41" s="43" t="s">
        <v>82</v>
      </c>
      <c r="U41" s="67"/>
      <c r="W41" s="43" t="s">
        <v>94</v>
      </c>
      <c r="X41" s="69" t="s">
        <v>45</v>
      </c>
      <c r="Y41" s="43" t="s">
        <v>83</v>
      </c>
      <c r="AA41" s="43" t="s">
        <v>87</v>
      </c>
      <c r="AB41" s="69" t="s">
        <v>45</v>
      </c>
      <c r="AC41" s="43" t="s">
        <v>278</v>
      </c>
    </row>
    <row r="42" spans="1:29" x14ac:dyDescent="0.25">
      <c r="B42" s="68"/>
      <c r="D42" s="68"/>
      <c r="E42" s="68"/>
      <c r="G42" s="68"/>
      <c r="U42" s="67"/>
    </row>
    <row r="43" spans="1:29" x14ac:dyDescent="0.25">
      <c r="A43" s="43" t="s">
        <v>242</v>
      </c>
      <c r="B43" s="68">
        <f>B38+7</f>
        <v>44719</v>
      </c>
      <c r="C43" s="43" t="s">
        <v>230</v>
      </c>
      <c r="D43" s="68">
        <f>B43+6</f>
        <v>44725</v>
      </c>
      <c r="E43" s="68"/>
      <c r="F43" s="43">
        <f>F38+6</f>
        <v>49</v>
      </c>
      <c r="G43" s="68" t="s">
        <v>231</v>
      </c>
      <c r="H43" s="43">
        <f>H38+6</f>
        <v>54</v>
      </c>
      <c r="J43" s="43">
        <f>J38+2</f>
        <v>17</v>
      </c>
      <c r="L43" s="43">
        <f>L38+2</f>
        <v>18</v>
      </c>
      <c r="N43" s="43" t="s">
        <v>91</v>
      </c>
      <c r="O43" s="69" t="s">
        <v>45</v>
      </c>
      <c r="P43" s="43" t="s">
        <v>86</v>
      </c>
      <c r="R43" s="43" t="s">
        <v>95</v>
      </c>
      <c r="S43" s="69" t="s">
        <v>45</v>
      </c>
      <c r="T43" s="43" t="s">
        <v>256</v>
      </c>
      <c r="U43" s="67"/>
      <c r="W43" s="43" t="s">
        <v>86</v>
      </c>
      <c r="X43" s="69" t="s">
        <v>45</v>
      </c>
      <c r="Y43" s="43" t="s">
        <v>88</v>
      </c>
      <c r="AA43" s="43" t="s">
        <v>93</v>
      </c>
      <c r="AB43" s="69" t="s">
        <v>45</v>
      </c>
      <c r="AC43" s="43" t="s">
        <v>95</v>
      </c>
    </row>
    <row r="44" spans="1:29" x14ac:dyDescent="0.25">
      <c r="B44" s="68"/>
      <c r="D44" s="68"/>
      <c r="E44" s="68"/>
      <c r="G44" s="68"/>
      <c r="N44" s="43" t="s">
        <v>85</v>
      </c>
      <c r="O44" s="69" t="s">
        <v>45</v>
      </c>
      <c r="P44" s="43" t="s">
        <v>88</v>
      </c>
      <c r="R44" s="43" t="s">
        <v>84</v>
      </c>
      <c r="S44" s="69" t="s">
        <v>45</v>
      </c>
      <c r="T44" s="43" t="s">
        <v>93</v>
      </c>
      <c r="U44" s="67"/>
      <c r="W44" s="43" t="s">
        <v>85</v>
      </c>
      <c r="X44" s="69" t="s">
        <v>45</v>
      </c>
      <c r="Y44" s="43" t="s">
        <v>91</v>
      </c>
      <c r="AA44" s="43" t="s">
        <v>256</v>
      </c>
      <c r="AB44" s="69" t="s">
        <v>45</v>
      </c>
      <c r="AC44" s="43" t="s">
        <v>84</v>
      </c>
    </row>
    <row r="45" spans="1:29" x14ac:dyDescent="0.25">
      <c r="A45" s="43" t="s">
        <v>234</v>
      </c>
      <c r="B45" s="68"/>
      <c r="D45" s="68"/>
      <c r="E45" s="68"/>
      <c r="G45" s="68"/>
      <c r="N45" s="43" t="s">
        <v>83</v>
      </c>
      <c r="O45" s="69" t="s">
        <v>45</v>
      </c>
      <c r="P45" s="43" t="s">
        <v>90</v>
      </c>
      <c r="R45" s="43" t="s">
        <v>89</v>
      </c>
      <c r="S45" s="69" t="s">
        <v>45</v>
      </c>
      <c r="T45" s="43" t="s">
        <v>278</v>
      </c>
      <c r="U45" s="67"/>
      <c r="W45" s="43" t="s">
        <v>90</v>
      </c>
      <c r="X45" s="69" t="s">
        <v>45</v>
      </c>
      <c r="Y45" s="43" t="s">
        <v>83</v>
      </c>
      <c r="AA45" s="43" t="s">
        <v>89</v>
      </c>
      <c r="AB45" s="69" t="s">
        <v>45</v>
      </c>
      <c r="AC45" s="43" t="s">
        <v>87</v>
      </c>
    </row>
    <row r="46" spans="1:29" x14ac:dyDescent="0.25">
      <c r="B46" s="68"/>
      <c r="D46" s="68"/>
      <c r="E46" s="68"/>
      <c r="G46" s="68"/>
      <c r="N46" s="43" t="s">
        <v>94</v>
      </c>
      <c r="O46" s="69" t="s">
        <v>45</v>
      </c>
      <c r="P46" s="43" t="s">
        <v>92</v>
      </c>
      <c r="R46" s="43" t="s">
        <v>82</v>
      </c>
      <c r="S46" s="69" t="s">
        <v>45</v>
      </c>
      <c r="T46" s="43" t="s">
        <v>87</v>
      </c>
      <c r="U46" s="67"/>
      <c r="W46" s="43" t="s">
        <v>92</v>
      </c>
      <c r="X46" s="69" t="s">
        <v>45</v>
      </c>
      <c r="Y46" s="43" t="s">
        <v>94</v>
      </c>
      <c r="AA46" s="43" t="s">
        <v>82</v>
      </c>
      <c r="AB46" s="69" t="s">
        <v>45</v>
      </c>
      <c r="AC46" s="43" t="s">
        <v>278</v>
      </c>
    </row>
    <row r="47" spans="1:29" x14ac:dyDescent="0.25">
      <c r="B47" s="68"/>
      <c r="D47" s="68"/>
      <c r="E47" s="68"/>
      <c r="G47" s="68"/>
      <c r="U47" s="67"/>
    </row>
    <row r="48" spans="1:29" x14ac:dyDescent="0.25">
      <c r="A48" s="43" t="s">
        <v>243</v>
      </c>
      <c r="B48" s="68">
        <f>B43+7</f>
        <v>44726</v>
      </c>
      <c r="C48" s="43" t="s">
        <v>230</v>
      </c>
      <c r="D48" s="68">
        <f>B48+6</f>
        <v>44732</v>
      </c>
      <c r="E48" s="68"/>
      <c r="F48" s="43">
        <f>F43+6</f>
        <v>55</v>
      </c>
      <c r="G48" s="68" t="s">
        <v>231</v>
      </c>
      <c r="H48" s="43">
        <f>H43+6</f>
        <v>60</v>
      </c>
      <c r="J48" s="43">
        <f>J43+2</f>
        <v>19</v>
      </c>
      <c r="L48" s="43">
        <f>L43+2</f>
        <v>20</v>
      </c>
      <c r="N48" s="43" t="s">
        <v>86</v>
      </c>
      <c r="O48" s="69" t="s">
        <v>45</v>
      </c>
      <c r="P48" s="43" t="s">
        <v>91</v>
      </c>
      <c r="R48" s="43" t="s">
        <v>95</v>
      </c>
      <c r="S48" s="69" t="s">
        <v>45</v>
      </c>
      <c r="T48" s="43" t="s">
        <v>93</v>
      </c>
      <c r="U48" s="67"/>
      <c r="W48" s="43" t="s">
        <v>88</v>
      </c>
      <c r="X48" s="69" t="s">
        <v>45</v>
      </c>
      <c r="Y48" s="43" t="s">
        <v>91</v>
      </c>
      <c r="AA48" s="43" t="s">
        <v>93</v>
      </c>
      <c r="AB48" s="69" t="s">
        <v>45</v>
      </c>
      <c r="AC48" s="43" t="s">
        <v>256</v>
      </c>
    </row>
    <row r="49" spans="1:29" x14ac:dyDescent="0.25">
      <c r="B49" s="68"/>
      <c r="D49" s="68"/>
      <c r="E49" s="68"/>
      <c r="G49" s="68"/>
      <c r="N49" s="43" t="s">
        <v>88</v>
      </c>
      <c r="O49" s="69" t="s">
        <v>45</v>
      </c>
      <c r="P49" s="43" t="s">
        <v>85</v>
      </c>
      <c r="R49" s="43" t="s">
        <v>84</v>
      </c>
      <c r="S49" s="69" t="s">
        <v>45</v>
      </c>
      <c r="T49" s="43" t="s">
        <v>256</v>
      </c>
      <c r="U49" s="67"/>
      <c r="W49" s="43" t="s">
        <v>86</v>
      </c>
      <c r="X49" s="69" t="s">
        <v>45</v>
      </c>
      <c r="Y49" s="43" t="s">
        <v>85</v>
      </c>
      <c r="AA49" s="43" t="s">
        <v>95</v>
      </c>
      <c r="AB49" s="69" t="s">
        <v>45</v>
      </c>
      <c r="AC49" s="43" t="s">
        <v>84</v>
      </c>
    </row>
    <row r="50" spans="1:29" x14ac:dyDescent="0.25">
      <c r="A50" s="43" t="s">
        <v>234</v>
      </c>
      <c r="B50" s="68"/>
      <c r="D50" s="68"/>
      <c r="E50" s="68"/>
      <c r="G50" s="68"/>
      <c r="N50" s="43" t="s">
        <v>92</v>
      </c>
      <c r="O50" s="69" t="s">
        <v>45</v>
      </c>
      <c r="P50" s="43" t="s">
        <v>90</v>
      </c>
      <c r="R50" s="43" t="s">
        <v>89</v>
      </c>
      <c r="S50" s="69" t="s">
        <v>45</v>
      </c>
      <c r="T50" s="43" t="s">
        <v>82</v>
      </c>
      <c r="U50" s="67"/>
      <c r="W50" s="43" t="s">
        <v>94</v>
      </c>
      <c r="X50" s="69" t="s">
        <v>45</v>
      </c>
      <c r="Y50" s="43" t="s">
        <v>90</v>
      </c>
      <c r="AA50" s="43" t="s">
        <v>278</v>
      </c>
      <c r="AB50" s="69" t="s">
        <v>45</v>
      </c>
      <c r="AC50" s="43" t="s">
        <v>89</v>
      </c>
    </row>
    <row r="51" spans="1:29" x14ac:dyDescent="0.25">
      <c r="B51" s="68"/>
      <c r="D51" s="68"/>
      <c r="E51" s="68"/>
      <c r="G51" s="68"/>
      <c r="N51" s="43" t="s">
        <v>83</v>
      </c>
      <c r="O51" s="69" t="s">
        <v>45</v>
      </c>
      <c r="P51" s="43" t="s">
        <v>94</v>
      </c>
      <c r="R51" s="43" t="s">
        <v>278</v>
      </c>
      <c r="S51" s="69" t="s">
        <v>45</v>
      </c>
      <c r="T51" s="43" t="s">
        <v>87</v>
      </c>
      <c r="U51" s="67"/>
      <c r="W51" s="43" t="s">
        <v>83</v>
      </c>
      <c r="X51" s="69" t="s">
        <v>45</v>
      </c>
      <c r="Y51" s="43" t="s">
        <v>92</v>
      </c>
      <c r="AA51" s="43" t="s">
        <v>87</v>
      </c>
      <c r="AB51" s="69" t="s">
        <v>45</v>
      </c>
      <c r="AC51" s="43" t="s">
        <v>82</v>
      </c>
    </row>
    <row r="52" spans="1:29" x14ac:dyDescent="0.25">
      <c r="B52" s="68"/>
      <c r="D52" s="68"/>
      <c r="E52" s="68"/>
      <c r="G52" s="68"/>
      <c r="U52" s="67"/>
    </row>
    <row r="53" spans="1:29" x14ac:dyDescent="0.25">
      <c r="A53" s="43" t="s">
        <v>244</v>
      </c>
      <c r="B53" s="68">
        <f>B48+7</f>
        <v>44733</v>
      </c>
      <c r="C53" s="43" t="s">
        <v>230</v>
      </c>
      <c r="D53" s="68">
        <f>B53+6</f>
        <v>44739</v>
      </c>
      <c r="E53" s="68"/>
      <c r="F53" s="43">
        <f>F48+6</f>
        <v>61</v>
      </c>
      <c r="G53" s="68" t="s">
        <v>231</v>
      </c>
      <c r="H53" s="43">
        <f>H48+6</f>
        <v>66</v>
      </c>
      <c r="J53" s="43">
        <f>J48+2</f>
        <v>21</v>
      </c>
      <c r="L53" s="43">
        <f>L48+2</f>
        <v>22</v>
      </c>
      <c r="N53" s="43" t="s">
        <v>95</v>
      </c>
      <c r="O53" s="69" t="s">
        <v>45</v>
      </c>
      <c r="P53" s="43" t="s">
        <v>92</v>
      </c>
      <c r="R53" s="43" t="s">
        <v>87</v>
      </c>
      <c r="S53" s="69" t="s">
        <v>45</v>
      </c>
      <c r="T53" s="43" t="s">
        <v>83</v>
      </c>
      <c r="U53" s="67"/>
      <c r="W53" s="43" t="s">
        <v>82</v>
      </c>
      <c r="X53" s="69" t="s">
        <v>45</v>
      </c>
      <c r="Y53" s="43" t="s">
        <v>88</v>
      </c>
      <c r="AA53" s="43" t="s">
        <v>90</v>
      </c>
      <c r="AB53" s="69" t="s">
        <v>45</v>
      </c>
      <c r="AC53" s="43" t="s">
        <v>95</v>
      </c>
    </row>
    <row r="54" spans="1:29" x14ac:dyDescent="0.25">
      <c r="B54" s="68"/>
      <c r="D54" s="68"/>
      <c r="E54" s="68"/>
      <c r="G54" s="68"/>
      <c r="N54" s="43" t="s">
        <v>88</v>
      </c>
      <c r="O54" s="69" t="s">
        <v>45</v>
      </c>
      <c r="P54" s="43" t="s">
        <v>278</v>
      </c>
      <c r="R54" s="43" t="s">
        <v>85</v>
      </c>
      <c r="S54" s="69" t="s">
        <v>45</v>
      </c>
      <c r="T54" s="43" t="s">
        <v>93</v>
      </c>
      <c r="U54" s="67"/>
      <c r="W54" s="43" t="s">
        <v>278</v>
      </c>
      <c r="X54" s="69" t="s">
        <v>45</v>
      </c>
      <c r="Y54" s="43" t="s">
        <v>86</v>
      </c>
      <c r="AA54" s="43" t="s">
        <v>91</v>
      </c>
      <c r="AB54" s="69" t="s">
        <v>45</v>
      </c>
      <c r="AC54" s="43" t="s">
        <v>89</v>
      </c>
    </row>
    <row r="55" spans="1:29" x14ac:dyDescent="0.25">
      <c r="A55" s="43" t="s">
        <v>232</v>
      </c>
      <c r="B55" s="68"/>
      <c r="D55" s="68"/>
      <c r="E55" s="68"/>
      <c r="G55" s="68"/>
      <c r="N55" s="43" t="s">
        <v>256</v>
      </c>
      <c r="O55" s="69" t="s">
        <v>45</v>
      </c>
      <c r="P55" s="43" t="s">
        <v>94</v>
      </c>
      <c r="R55" s="43" t="s">
        <v>90</v>
      </c>
      <c r="S55" s="69" t="s">
        <v>45</v>
      </c>
      <c r="T55" s="43" t="s">
        <v>82</v>
      </c>
      <c r="U55" s="67"/>
      <c r="W55" s="43" t="s">
        <v>94</v>
      </c>
      <c r="X55" s="69" t="s">
        <v>45</v>
      </c>
      <c r="Y55" s="43" t="s">
        <v>93</v>
      </c>
      <c r="AA55" s="43" t="s">
        <v>85</v>
      </c>
      <c r="AB55" s="69" t="s">
        <v>45</v>
      </c>
      <c r="AC55" s="43" t="s">
        <v>87</v>
      </c>
    </row>
    <row r="56" spans="1:29" x14ac:dyDescent="0.25">
      <c r="B56" s="68"/>
      <c r="D56" s="68"/>
      <c r="E56" s="68"/>
      <c r="G56" s="68"/>
      <c r="N56" s="43" t="s">
        <v>89</v>
      </c>
      <c r="O56" s="69" t="s">
        <v>45</v>
      </c>
      <c r="P56" s="43" t="s">
        <v>86</v>
      </c>
      <c r="R56" s="43" t="s">
        <v>91</v>
      </c>
      <c r="S56" s="69" t="s">
        <v>45</v>
      </c>
      <c r="T56" s="43" t="s">
        <v>84</v>
      </c>
      <c r="U56" s="67"/>
      <c r="W56" s="43" t="s">
        <v>84</v>
      </c>
      <c r="X56" s="69" t="s">
        <v>45</v>
      </c>
      <c r="Y56" s="43" t="s">
        <v>92</v>
      </c>
      <c r="AA56" s="43" t="s">
        <v>83</v>
      </c>
      <c r="AB56" s="69" t="s">
        <v>45</v>
      </c>
      <c r="AC56" s="43" t="s">
        <v>256</v>
      </c>
    </row>
    <row r="57" spans="1:29" x14ac:dyDescent="0.25">
      <c r="B57" s="68"/>
      <c r="D57" s="68"/>
      <c r="E57" s="68"/>
      <c r="G57" s="68"/>
      <c r="U57" s="67"/>
    </row>
    <row r="58" spans="1:29" x14ac:dyDescent="0.25">
      <c r="A58" s="43" t="s">
        <v>245</v>
      </c>
      <c r="B58" s="68">
        <f>B53+7</f>
        <v>44740</v>
      </c>
      <c r="C58" s="43" t="s">
        <v>230</v>
      </c>
      <c r="D58" s="68">
        <f>B58+6</f>
        <v>44746</v>
      </c>
      <c r="E58" s="68"/>
      <c r="F58" s="43">
        <f>F53+6</f>
        <v>67</v>
      </c>
      <c r="G58" s="68" t="s">
        <v>231</v>
      </c>
      <c r="H58" s="43">
        <f>H53+6</f>
        <v>72</v>
      </c>
      <c r="J58" s="43">
        <f>J53+2</f>
        <v>23</v>
      </c>
      <c r="L58" s="43">
        <f>L53+2</f>
        <v>24</v>
      </c>
      <c r="N58" s="43" t="s">
        <v>95</v>
      </c>
      <c r="O58" s="69" t="s">
        <v>45</v>
      </c>
      <c r="P58" s="43" t="s">
        <v>89</v>
      </c>
      <c r="R58" s="43" t="s">
        <v>88</v>
      </c>
      <c r="S58" s="69" t="s">
        <v>45</v>
      </c>
      <c r="T58" s="43" t="s">
        <v>92</v>
      </c>
      <c r="U58" s="67"/>
      <c r="W58" s="43" t="s">
        <v>89</v>
      </c>
      <c r="X58" s="69" t="s">
        <v>45</v>
      </c>
      <c r="Y58" s="43" t="s">
        <v>84</v>
      </c>
      <c r="AA58" s="43" t="s">
        <v>92</v>
      </c>
      <c r="AB58" s="69" t="s">
        <v>45</v>
      </c>
      <c r="AC58" s="43" t="s">
        <v>85</v>
      </c>
    </row>
    <row r="59" spans="1:29" x14ac:dyDescent="0.25">
      <c r="B59" s="68"/>
      <c r="D59" s="68"/>
      <c r="E59" s="68"/>
      <c r="G59" s="68"/>
      <c r="N59" s="43" t="s">
        <v>256</v>
      </c>
      <c r="O59" s="69" t="s">
        <v>45</v>
      </c>
      <c r="P59" s="43" t="s">
        <v>278</v>
      </c>
      <c r="R59" s="43" t="s">
        <v>91</v>
      </c>
      <c r="S59" s="69" t="s">
        <v>45</v>
      </c>
      <c r="T59" s="43" t="s">
        <v>83</v>
      </c>
      <c r="U59" s="67"/>
      <c r="W59" s="43" t="s">
        <v>278</v>
      </c>
      <c r="X59" s="69" t="s">
        <v>45</v>
      </c>
      <c r="Y59" s="43" t="s">
        <v>93</v>
      </c>
      <c r="AA59" s="43" t="s">
        <v>83</v>
      </c>
      <c r="AB59" s="69" t="s">
        <v>45</v>
      </c>
      <c r="AC59" s="43" t="s">
        <v>88</v>
      </c>
    </row>
    <row r="60" spans="1:29" x14ac:dyDescent="0.25">
      <c r="A60" s="43" t="s">
        <v>238</v>
      </c>
      <c r="B60" s="68"/>
      <c r="D60" s="68"/>
      <c r="E60" s="68"/>
      <c r="G60" s="68"/>
      <c r="N60" s="43" t="s">
        <v>84</v>
      </c>
      <c r="O60" s="69" t="s">
        <v>45</v>
      </c>
      <c r="P60" s="43" t="s">
        <v>82</v>
      </c>
      <c r="R60" s="43" t="s">
        <v>86</v>
      </c>
      <c r="S60" s="69" t="s">
        <v>45</v>
      </c>
      <c r="T60" s="43" t="s">
        <v>90</v>
      </c>
      <c r="U60" s="67"/>
      <c r="W60" s="43" t="s">
        <v>82</v>
      </c>
      <c r="X60" s="69" t="s">
        <v>45</v>
      </c>
      <c r="Y60" s="43" t="s">
        <v>95</v>
      </c>
      <c r="AA60" s="43" t="s">
        <v>90</v>
      </c>
      <c r="AB60" s="69" t="s">
        <v>45</v>
      </c>
      <c r="AC60" s="43" t="s">
        <v>91</v>
      </c>
    </row>
    <row r="61" spans="1:29" x14ac:dyDescent="0.25">
      <c r="B61" s="68"/>
      <c r="D61" s="68"/>
      <c r="E61" s="68"/>
      <c r="G61" s="68"/>
      <c r="N61" s="43" t="s">
        <v>93</v>
      </c>
      <c r="O61" s="69" t="s">
        <v>45</v>
      </c>
      <c r="P61" s="43" t="s">
        <v>87</v>
      </c>
      <c r="R61" s="43" t="s">
        <v>85</v>
      </c>
      <c r="S61" s="69" t="s">
        <v>45</v>
      </c>
      <c r="T61" s="43" t="s">
        <v>94</v>
      </c>
      <c r="U61" s="67"/>
      <c r="W61" s="43" t="s">
        <v>87</v>
      </c>
      <c r="X61" s="69" t="s">
        <v>45</v>
      </c>
      <c r="Y61" s="43" t="s">
        <v>256</v>
      </c>
      <c r="AA61" s="43" t="s">
        <v>94</v>
      </c>
      <c r="AB61" s="69" t="s">
        <v>45</v>
      </c>
      <c r="AC61" s="43" t="s">
        <v>86</v>
      </c>
    </row>
    <row r="62" spans="1:29" x14ac:dyDescent="0.25">
      <c r="B62" s="68"/>
      <c r="D62" s="68"/>
      <c r="E62" s="68"/>
      <c r="G62" s="68"/>
      <c r="U62" s="67"/>
    </row>
    <row r="63" spans="1:29" x14ac:dyDescent="0.25">
      <c r="A63" s="43" t="s">
        <v>246</v>
      </c>
      <c r="B63" s="68">
        <f>B58+7</f>
        <v>44747</v>
      </c>
      <c r="C63" s="43" t="s">
        <v>230</v>
      </c>
      <c r="D63" s="68">
        <f>B63+6</f>
        <v>44753</v>
      </c>
      <c r="E63" s="68"/>
      <c r="F63" s="43">
        <f>F58+6</f>
        <v>73</v>
      </c>
      <c r="G63" s="68" t="s">
        <v>231</v>
      </c>
      <c r="H63" s="43">
        <f>H58+6</f>
        <v>78</v>
      </c>
      <c r="J63" s="43">
        <f>J58+2</f>
        <v>25</v>
      </c>
      <c r="L63" s="43">
        <f>L58+2</f>
        <v>26</v>
      </c>
      <c r="N63" s="43" t="s">
        <v>83</v>
      </c>
      <c r="O63" s="69" t="s">
        <v>45</v>
      </c>
      <c r="P63" s="43" t="s">
        <v>84</v>
      </c>
      <c r="R63" s="43" t="s">
        <v>93</v>
      </c>
      <c r="S63" s="69" t="s">
        <v>45</v>
      </c>
      <c r="T63" s="43" t="s">
        <v>88</v>
      </c>
      <c r="U63" s="67"/>
      <c r="W63" s="43" t="s">
        <v>85</v>
      </c>
      <c r="X63" s="69" t="s">
        <v>45</v>
      </c>
      <c r="Y63" s="43" t="s">
        <v>256</v>
      </c>
      <c r="AA63" s="43" t="s">
        <v>89</v>
      </c>
      <c r="AB63" s="69" t="s">
        <v>45</v>
      </c>
      <c r="AC63" s="43" t="s">
        <v>92</v>
      </c>
    </row>
    <row r="64" spans="1:29" x14ac:dyDescent="0.25">
      <c r="B64" s="68"/>
      <c r="D64" s="68"/>
      <c r="E64" s="68"/>
      <c r="G64" s="68"/>
      <c r="N64" s="43" t="s">
        <v>91</v>
      </c>
      <c r="O64" s="69" t="s">
        <v>45</v>
      </c>
      <c r="P64" s="43" t="s">
        <v>82</v>
      </c>
      <c r="R64" s="43" t="s">
        <v>89</v>
      </c>
      <c r="S64" s="69" t="s">
        <v>45</v>
      </c>
      <c r="T64" s="43" t="s">
        <v>94</v>
      </c>
      <c r="U64" s="67"/>
      <c r="W64" s="43" t="s">
        <v>93</v>
      </c>
      <c r="X64" s="69" t="s">
        <v>45</v>
      </c>
      <c r="Y64" s="43" t="s">
        <v>83</v>
      </c>
      <c r="AA64" s="43" t="s">
        <v>86</v>
      </c>
      <c r="AB64" s="69" t="s">
        <v>45</v>
      </c>
      <c r="AC64" s="43" t="s">
        <v>82</v>
      </c>
    </row>
    <row r="65" spans="1:29" x14ac:dyDescent="0.25">
      <c r="A65" s="43" t="s">
        <v>232</v>
      </c>
      <c r="B65" s="68"/>
      <c r="D65" s="68"/>
      <c r="E65" s="68"/>
      <c r="G65" s="68"/>
      <c r="N65" s="43" t="s">
        <v>256</v>
      </c>
      <c r="O65" s="69" t="s">
        <v>45</v>
      </c>
      <c r="P65" s="43" t="s">
        <v>90</v>
      </c>
      <c r="R65" s="43" t="s">
        <v>86</v>
      </c>
      <c r="S65" s="69" t="s">
        <v>45</v>
      </c>
      <c r="T65" s="43" t="s">
        <v>95</v>
      </c>
      <c r="U65" s="67"/>
      <c r="W65" s="43" t="s">
        <v>278</v>
      </c>
      <c r="X65" s="69" t="s">
        <v>45</v>
      </c>
      <c r="Y65" s="43" t="s">
        <v>94</v>
      </c>
      <c r="AA65" s="43" t="s">
        <v>87</v>
      </c>
      <c r="AB65" s="69" t="s">
        <v>45</v>
      </c>
      <c r="AC65" s="43" t="s">
        <v>91</v>
      </c>
    </row>
    <row r="66" spans="1:29" x14ac:dyDescent="0.25">
      <c r="B66" s="68"/>
      <c r="D66" s="68"/>
      <c r="E66" s="68"/>
      <c r="G66" s="68"/>
      <c r="N66" s="43" t="s">
        <v>85</v>
      </c>
      <c r="O66" s="69" t="s">
        <v>45</v>
      </c>
      <c r="P66" s="43" t="s">
        <v>278</v>
      </c>
      <c r="R66" s="43" t="s">
        <v>92</v>
      </c>
      <c r="S66" s="69" t="s">
        <v>45</v>
      </c>
      <c r="T66" s="43" t="s">
        <v>87</v>
      </c>
      <c r="U66" s="67"/>
      <c r="W66" s="43" t="s">
        <v>95</v>
      </c>
      <c r="X66" s="69" t="s">
        <v>45</v>
      </c>
      <c r="Y66" s="43" t="s">
        <v>88</v>
      </c>
      <c r="AA66" s="43" t="s">
        <v>90</v>
      </c>
      <c r="AB66" s="69" t="s">
        <v>45</v>
      </c>
      <c r="AC66" s="43" t="s">
        <v>84</v>
      </c>
    </row>
    <row r="67" spans="1:29" x14ac:dyDescent="0.25">
      <c r="B67" s="68"/>
      <c r="D67" s="68"/>
      <c r="E67" s="68"/>
      <c r="G67" s="68"/>
      <c r="U67" s="67"/>
    </row>
    <row r="68" spans="1:29" x14ac:dyDescent="0.25">
      <c r="A68" s="43" t="s">
        <v>247</v>
      </c>
      <c r="B68" s="68">
        <f>B63+7</f>
        <v>44754</v>
      </c>
      <c r="C68" s="43" t="s">
        <v>230</v>
      </c>
      <c r="D68" s="68">
        <f>B68+6</f>
        <v>44760</v>
      </c>
      <c r="E68" s="68"/>
      <c r="F68" s="43">
        <f>F63+6</f>
        <v>79</v>
      </c>
      <c r="G68" s="68" t="s">
        <v>231</v>
      </c>
      <c r="H68" s="43">
        <f>H63+6</f>
        <v>84</v>
      </c>
      <c r="J68" s="43">
        <f>J63+2</f>
        <v>27</v>
      </c>
      <c r="L68" s="43">
        <f>L63+2</f>
        <v>28</v>
      </c>
      <c r="N68" s="43" t="s">
        <v>92</v>
      </c>
      <c r="O68" s="69" t="s">
        <v>45</v>
      </c>
      <c r="P68" s="43" t="s">
        <v>91</v>
      </c>
      <c r="R68" s="43" t="s">
        <v>89</v>
      </c>
      <c r="S68" s="69" t="s">
        <v>45</v>
      </c>
      <c r="T68" s="43" t="s">
        <v>256</v>
      </c>
      <c r="U68" s="67"/>
      <c r="W68" s="43" t="s">
        <v>85</v>
      </c>
      <c r="X68" s="69" t="s">
        <v>45</v>
      </c>
      <c r="Y68" s="43" t="s">
        <v>92</v>
      </c>
      <c r="AA68" s="43" t="s">
        <v>84</v>
      </c>
      <c r="AB68" s="69" t="s">
        <v>45</v>
      </c>
      <c r="AC68" s="43" t="s">
        <v>89</v>
      </c>
    </row>
    <row r="69" spans="1:29" x14ac:dyDescent="0.25">
      <c r="B69" s="68"/>
      <c r="D69" s="68"/>
      <c r="E69" s="68"/>
      <c r="G69" s="68"/>
      <c r="N69" s="43" t="s">
        <v>83</v>
      </c>
      <c r="O69" s="69" t="s">
        <v>45</v>
      </c>
      <c r="P69" s="43" t="s">
        <v>86</v>
      </c>
      <c r="R69" s="43" t="s">
        <v>278</v>
      </c>
      <c r="S69" s="69" t="s">
        <v>45</v>
      </c>
      <c r="T69" s="43" t="s">
        <v>84</v>
      </c>
      <c r="U69" s="67"/>
      <c r="W69" s="43" t="s">
        <v>88</v>
      </c>
      <c r="X69" s="69" t="s">
        <v>45</v>
      </c>
      <c r="Y69" s="43" t="s">
        <v>83</v>
      </c>
      <c r="AA69" s="43" t="s">
        <v>93</v>
      </c>
      <c r="AB69" s="69" t="s">
        <v>45</v>
      </c>
      <c r="AC69" s="43" t="s">
        <v>278</v>
      </c>
    </row>
    <row r="70" spans="1:29" x14ac:dyDescent="0.25">
      <c r="A70" s="43" t="s">
        <v>238</v>
      </c>
      <c r="B70" s="68"/>
      <c r="D70" s="68"/>
      <c r="E70" s="68"/>
      <c r="G70" s="68"/>
      <c r="N70" s="43" t="s">
        <v>90</v>
      </c>
      <c r="O70" s="69" t="s">
        <v>45</v>
      </c>
      <c r="P70" s="43" t="s">
        <v>85</v>
      </c>
      <c r="R70" s="43" t="s">
        <v>82</v>
      </c>
      <c r="S70" s="69" t="s">
        <v>45</v>
      </c>
      <c r="T70" s="43" t="s">
        <v>93</v>
      </c>
      <c r="U70" s="67"/>
      <c r="W70" s="43" t="s">
        <v>91</v>
      </c>
      <c r="X70" s="69" t="s">
        <v>45</v>
      </c>
      <c r="Y70" s="43" t="s">
        <v>90</v>
      </c>
      <c r="AA70" s="43" t="s">
        <v>95</v>
      </c>
      <c r="AB70" s="69" t="s">
        <v>45</v>
      </c>
      <c r="AC70" s="43" t="s">
        <v>82</v>
      </c>
    </row>
    <row r="71" spans="1:29" x14ac:dyDescent="0.25">
      <c r="B71" s="68"/>
      <c r="D71" s="68"/>
      <c r="E71" s="68"/>
      <c r="G71" s="68"/>
      <c r="N71" s="43" t="s">
        <v>94</v>
      </c>
      <c r="O71" s="69" t="s">
        <v>45</v>
      </c>
      <c r="P71" s="43" t="s">
        <v>88</v>
      </c>
      <c r="R71" s="43" t="s">
        <v>87</v>
      </c>
      <c r="S71" s="69" t="s">
        <v>45</v>
      </c>
      <c r="T71" s="43" t="s">
        <v>95</v>
      </c>
      <c r="U71" s="67"/>
      <c r="W71" s="43" t="s">
        <v>86</v>
      </c>
      <c r="X71" s="69" t="s">
        <v>45</v>
      </c>
      <c r="Y71" s="43" t="s">
        <v>94</v>
      </c>
      <c r="AA71" s="43" t="s">
        <v>256</v>
      </c>
      <c r="AB71" s="69" t="s">
        <v>45</v>
      </c>
      <c r="AC71" s="43" t="s">
        <v>87</v>
      </c>
    </row>
    <row r="72" spans="1:29" x14ac:dyDescent="0.25">
      <c r="B72" s="68"/>
      <c r="D72" s="68"/>
      <c r="E72" s="68"/>
      <c r="G72" s="68"/>
      <c r="U72" s="67"/>
    </row>
    <row r="73" spans="1:29" x14ac:dyDescent="0.25">
      <c r="A73" s="43" t="s">
        <v>248</v>
      </c>
      <c r="B73" s="68">
        <f>B68+14</f>
        <v>44768</v>
      </c>
      <c r="C73" s="43" t="s">
        <v>230</v>
      </c>
      <c r="D73" s="68">
        <f>B73+6</f>
        <v>44774</v>
      </c>
      <c r="E73" s="68"/>
      <c r="F73" s="43">
        <f>F68+6</f>
        <v>85</v>
      </c>
      <c r="G73" s="68" t="s">
        <v>231</v>
      </c>
      <c r="H73" s="43">
        <f>H68+6</f>
        <v>90</v>
      </c>
      <c r="J73" s="43">
        <f>J68+2</f>
        <v>29</v>
      </c>
      <c r="L73" s="43">
        <f>L68+2</f>
        <v>30</v>
      </c>
      <c r="N73" s="43" t="s">
        <v>86</v>
      </c>
      <c r="O73" s="69" t="s">
        <v>45</v>
      </c>
      <c r="P73" s="43" t="s">
        <v>91</v>
      </c>
      <c r="R73" s="43" t="s">
        <v>256</v>
      </c>
      <c r="S73" s="69" t="s">
        <v>45</v>
      </c>
      <c r="T73" s="43" t="s">
        <v>95</v>
      </c>
      <c r="U73" s="67"/>
      <c r="W73" s="43" t="s">
        <v>86</v>
      </c>
      <c r="X73" s="69" t="s">
        <v>45</v>
      </c>
      <c r="Y73" s="43" t="s">
        <v>88</v>
      </c>
      <c r="AA73" s="43" t="s">
        <v>95</v>
      </c>
      <c r="AB73" s="69" t="s">
        <v>45</v>
      </c>
      <c r="AC73" s="43" t="s">
        <v>256</v>
      </c>
    </row>
    <row r="74" spans="1:29" x14ac:dyDescent="0.25">
      <c r="B74" s="68"/>
      <c r="D74" s="68"/>
      <c r="E74" s="68"/>
      <c r="G74" s="68"/>
      <c r="N74" s="43" t="s">
        <v>88</v>
      </c>
      <c r="O74" s="69" t="s">
        <v>45</v>
      </c>
      <c r="P74" s="43" t="s">
        <v>85</v>
      </c>
      <c r="R74" s="43" t="s">
        <v>93</v>
      </c>
      <c r="S74" s="69" t="s">
        <v>45</v>
      </c>
      <c r="T74" s="43" t="s">
        <v>84</v>
      </c>
      <c r="U74" s="67"/>
      <c r="W74" s="43" t="s">
        <v>85</v>
      </c>
      <c r="X74" s="69" t="s">
        <v>45</v>
      </c>
      <c r="Y74" s="43" t="s">
        <v>91</v>
      </c>
      <c r="AA74" s="43" t="s">
        <v>84</v>
      </c>
      <c r="AB74" s="69" t="s">
        <v>45</v>
      </c>
      <c r="AC74" s="43" t="s">
        <v>93</v>
      </c>
    </row>
    <row r="75" spans="1:29" x14ac:dyDescent="0.25">
      <c r="A75" s="43" t="s">
        <v>234</v>
      </c>
      <c r="B75" s="68"/>
      <c r="D75" s="68"/>
      <c r="E75" s="68"/>
      <c r="G75" s="68"/>
      <c r="N75" s="43" t="s">
        <v>94</v>
      </c>
      <c r="O75" s="69" t="s">
        <v>45</v>
      </c>
      <c r="P75" s="43" t="s">
        <v>90</v>
      </c>
      <c r="R75" s="43" t="s">
        <v>89</v>
      </c>
      <c r="S75" s="69" t="s">
        <v>45</v>
      </c>
      <c r="T75" s="43" t="s">
        <v>82</v>
      </c>
      <c r="U75" s="67"/>
      <c r="W75" s="43" t="s">
        <v>90</v>
      </c>
      <c r="X75" s="69" t="s">
        <v>45</v>
      </c>
      <c r="Y75" s="43" t="s">
        <v>94</v>
      </c>
      <c r="AA75" s="43" t="s">
        <v>87</v>
      </c>
      <c r="AB75" s="69" t="s">
        <v>45</v>
      </c>
      <c r="AC75" s="43" t="s">
        <v>89</v>
      </c>
    </row>
    <row r="76" spans="1:29" x14ac:dyDescent="0.25">
      <c r="B76" s="68"/>
      <c r="D76" s="68"/>
      <c r="E76" s="68"/>
      <c r="G76" s="68"/>
      <c r="N76" s="43" t="s">
        <v>83</v>
      </c>
      <c r="O76" s="69" t="s">
        <v>45</v>
      </c>
      <c r="P76" s="43" t="s">
        <v>92</v>
      </c>
      <c r="R76" s="43" t="s">
        <v>278</v>
      </c>
      <c r="S76" s="69" t="s">
        <v>45</v>
      </c>
      <c r="T76" s="43" t="s">
        <v>87</v>
      </c>
      <c r="U76" s="67"/>
      <c r="W76" s="43" t="s">
        <v>92</v>
      </c>
      <c r="X76" s="69" t="s">
        <v>45</v>
      </c>
      <c r="Y76" s="43" t="s">
        <v>83</v>
      </c>
      <c r="AA76" s="43" t="s">
        <v>278</v>
      </c>
      <c r="AB76" s="69" t="s">
        <v>45</v>
      </c>
      <c r="AC76" s="43" t="s">
        <v>82</v>
      </c>
    </row>
    <row r="77" spans="1:29" x14ac:dyDescent="0.25">
      <c r="B77" s="68"/>
      <c r="D77" s="68"/>
      <c r="E77" s="68"/>
      <c r="G77" s="68"/>
      <c r="U77" s="67"/>
    </row>
    <row r="78" spans="1:29" x14ac:dyDescent="0.25">
      <c r="A78" s="43" t="s">
        <v>249</v>
      </c>
      <c r="B78" s="68">
        <f>B73+7</f>
        <v>44775</v>
      </c>
      <c r="C78" s="43" t="s">
        <v>230</v>
      </c>
      <c r="D78" s="68">
        <f>B78+6</f>
        <v>44781</v>
      </c>
      <c r="E78" s="68"/>
      <c r="F78" s="43">
        <f>F73+6</f>
        <v>91</v>
      </c>
      <c r="G78" s="68" t="s">
        <v>231</v>
      </c>
      <c r="H78" s="43">
        <f>H73+6</f>
        <v>96</v>
      </c>
      <c r="J78" s="43">
        <f>J73+2</f>
        <v>31</v>
      </c>
      <c r="L78" s="43">
        <f>L73+2</f>
        <v>32</v>
      </c>
      <c r="N78" s="43" t="s">
        <v>91</v>
      </c>
      <c r="O78" s="69" t="s">
        <v>45</v>
      </c>
      <c r="P78" s="43" t="s">
        <v>88</v>
      </c>
      <c r="R78" s="43" t="s">
        <v>93</v>
      </c>
      <c r="S78" s="69" t="s">
        <v>45</v>
      </c>
      <c r="T78" s="43" t="s">
        <v>256</v>
      </c>
      <c r="U78" s="67"/>
      <c r="W78" s="43" t="s">
        <v>88</v>
      </c>
      <c r="X78" s="69" t="s">
        <v>45</v>
      </c>
      <c r="Y78" s="43" t="s">
        <v>91</v>
      </c>
      <c r="AA78" s="43" t="s">
        <v>95</v>
      </c>
      <c r="AB78" s="69" t="s">
        <v>45</v>
      </c>
      <c r="AC78" s="43" t="s">
        <v>93</v>
      </c>
    </row>
    <row r="79" spans="1:29" x14ac:dyDescent="0.25">
      <c r="B79" s="68"/>
      <c r="D79" s="68"/>
      <c r="E79" s="68"/>
      <c r="G79" s="68"/>
      <c r="N79" s="43" t="s">
        <v>85</v>
      </c>
      <c r="O79" s="69" t="s">
        <v>45</v>
      </c>
      <c r="P79" s="43" t="s">
        <v>86</v>
      </c>
      <c r="R79" s="43" t="s">
        <v>95</v>
      </c>
      <c r="S79" s="69" t="s">
        <v>45</v>
      </c>
      <c r="T79" s="43" t="s">
        <v>84</v>
      </c>
      <c r="U79" s="67"/>
      <c r="W79" s="43" t="s">
        <v>86</v>
      </c>
      <c r="X79" s="69" t="s">
        <v>45</v>
      </c>
      <c r="Y79" s="43" t="s">
        <v>85</v>
      </c>
      <c r="AA79" s="43" t="s">
        <v>84</v>
      </c>
      <c r="AB79" s="69" t="s">
        <v>45</v>
      </c>
      <c r="AC79" s="43" t="s">
        <v>256</v>
      </c>
    </row>
    <row r="80" spans="1:29" x14ac:dyDescent="0.25">
      <c r="A80" s="43" t="s">
        <v>234</v>
      </c>
      <c r="B80" s="68"/>
      <c r="D80" s="68"/>
      <c r="E80" s="68"/>
      <c r="G80" s="68"/>
      <c r="N80" s="43" t="s">
        <v>90</v>
      </c>
      <c r="O80" s="69" t="s">
        <v>45</v>
      </c>
      <c r="P80" s="43" t="s">
        <v>92</v>
      </c>
      <c r="R80" s="43" t="s">
        <v>278</v>
      </c>
      <c r="S80" s="69" t="s">
        <v>45</v>
      </c>
      <c r="T80" s="43" t="s">
        <v>89</v>
      </c>
      <c r="U80" s="67"/>
      <c r="W80" s="43" t="s">
        <v>92</v>
      </c>
      <c r="X80" s="69" t="s">
        <v>45</v>
      </c>
      <c r="Y80" s="43" t="s">
        <v>90</v>
      </c>
      <c r="AA80" s="43" t="s">
        <v>89</v>
      </c>
      <c r="AB80" s="69" t="s">
        <v>45</v>
      </c>
      <c r="AC80" s="43" t="s">
        <v>87</v>
      </c>
    </row>
    <row r="81" spans="1:29" x14ac:dyDescent="0.25">
      <c r="B81" s="68"/>
      <c r="D81" s="68"/>
      <c r="E81" s="68"/>
      <c r="G81" s="68"/>
      <c r="N81" s="43" t="s">
        <v>94</v>
      </c>
      <c r="O81" s="69" t="s">
        <v>45</v>
      </c>
      <c r="P81" s="43" t="s">
        <v>83</v>
      </c>
      <c r="R81" s="43" t="s">
        <v>87</v>
      </c>
      <c r="S81" s="69" t="s">
        <v>45</v>
      </c>
      <c r="T81" s="43" t="s">
        <v>82</v>
      </c>
      <c r="U81" s="67"/>
      <c r="W81" s="43" t="s">
        <v>83</v>
      </c>
      <c r="X81" s="69" t="s">
        <v>45</v>
      </c>
      <c r="Y81" s="43" t="s">
        <v>94</v>
      </c>
      <c r="AA81" s="43" t="s">
        <v>82</v>
      </c>
      <c r="AB81" s="69" t="s">
        <v>45</v>
      </c>
      <c r="AC81" s="43" t="s">
        <v>278</v>
      </c>
    </row>
    <row r="82" spans="1:29" x14ac:dyDescent="0.25">
      <c r="B82" s="68"/>
      <c r="D82" s="68"/>
      <c r="E82" s="68"/>
      <c r="G82" s="68"/>
      <c r="U82" s="67"/>
    </row>
    <row r="83" spans="1:29" x14ac:dyDescent="0.25">
      <c r="A83" s="43" t="s">
        <v>250</v>
      </c>
      <c r="B83" s="68">
        <f>B78+7</f>
        <v>44782</v>
      </c>
      <c r="C83" s="43" t="s">
        <v>230</v>
      </c>
      <c r="D83" s="68">
        <f>B83+6</f>
        <v>44788</v>
      </c>
      <c r="E83" s="68"/>
      <c r="F83" s="43">
        <f>F78+6</f>
        <v>97</v>
      </c>
      <c r="G83" s="68" t="s">
        <v>231</v>
      </c>
      <c r="H83" s="43">
        <f>H78+6</f>
        <v>102</v>
      </c>
      <c r="J83" s="43">
        <f>J78+2</f>
        <v>33</v>
      </c>
      <c r="L83" s="43">
        <f>L78+2</f>
        <v>34</v>
      </c>
      <c r="N83" s="43" t="s">
        <v>88</v>
      </c>
      <c r="O83" s="69" t="s">
        <v>45</v>
      </c>
      <c r="P83" s="43" t="s">
        <v>86</v>
      </c>
      <c r="R83" s="43" t="s">
        <v>256</v>
      </c>
      <c r="S83" s="69" t="s">
        <v>45</v>
      </c>
      <c r="T83" s="43" t="s">
        <v>93</v>
      </c>
      <c r="U83" s="67"/>
      <c r="W83" s="43" t="s">
        <v>91</v>
      </c>
      <c r="X83" s="69" t="s">
        <v>45</v>
      </c>
      <c r="Y83" s="43" t="s">
        <v>86</v>
      </c>
      <c r="AA83" s="43" t="s">
        <v>93</v>
      </c>
      <c r="AB83" s="69" t="s">
        <v>45</v>
      </c>
      <c r="AC83" s="43" t="s">
        <v>95</v>
      </c>
    </row>
    <row r="84" spans="1:29" x14ac:dyDescent="0.25">
      <c r="B84" s="68"/>
      <c r="D84" s="68"/>
      <c r="E84" s="68"/>
      <c r="G84" s="68"/>
      <c r="N84" s="43" t="s">
        <v>91</v>
      </c>
      <c r="O84" s="69" t="s">
        <v>45</v>
      </c>
      <c r="P84" s="43" t="s">
        <v>85</v>
      </c>
      <c r="R84" s="43" t="s">
        <v>84</v>
      </c>
      <c r="S84" s="69" t="s">
        <v>45</v>
      </c>
      <c r="T84" s="43" t="s">
        <v>95</v>
      </c>
      <c r="U84" s="67"/>
      <c r="W84" s="43" t="s">
        <v>85</v>
      </c>
      <c r="X84" s="69" t="s">
        <v>45</v>
      </c>
      <c r="Y84" s="43" t="s">
        <v>88</v>
      </c>
      <c r="AA84" s="43" t="s">
        <v>256</v>
      </c>
      <c r="AB84" s="69" t="s">
        <v>45</v>
      </c>
      <c r="AC84" s="43" t="s">
        <v>84</v>
      </c>
    </row>
    <row r="85" spans="1:29" x14ac:dyDescent="0.25">
      <c r="A85" s="43" t="s">
        <v>234</v>
      </c>
      <c r="B85" s="68"/>
      <c r="D85" s="68"/>
      <c r="E85" s="68"/>
      <c r="G85" s="68"/>
      <c r="N85" s="43" t="s">
        <v>83</v>
      </c>
      <c r="O85" s="69" t="s">
        <v>45</v>
      </c>
      <c r="P85" s="43" t="s">
        <v>90</v>
      </c>
      <c r="R85" s="43" t="s">
        <v>89</v>
      </c>
      <c r="S85" s="69" t="s">
        <v>45</v>
      </c>
      <c r="T85" s="43" t="s">
        <v>278</v>
      </c>
      <c r="U85" s="67"/>
      <c r="W85" s="43" t="s">
        <v>90</v>
      </c>
      <c r="X85" s="69" t="s">
        <v>45</v>
      </c>
      <c r="Y85" s="43" t="s">
        <v>83</v>
      </c>
      <c r="AA85" s="43" t="s">
        <v>82</v>
      </c>
      <c r="AB85" s="69" t="s">
        <v>45</v>
      </c>
      <c r="AC85" s="43" t="s">
        <v>89</v>
      </c>
    </row>
    <row r="86" spans="1:29" x14ac:dyDescent="0.25">
      <c r="B86" s="68"/>
      <c r="D86" s="68"/>
      <c r="E86" s="68"/>
      <c r="G86" s="68"/>
      <c r="N86" s="43" t="s">
        <v>94</v>
      </c>
      <c r="O86" s="69" t="s">
        <v>45</v>
      </c>
      <c r="P86" s="43" t="s">
        <v>92</v>
      </c>
      <c r="R86" s="43" t="s">
        <v>82</v>
      </c>
      <c r="S86" s="69" t="s">
        <v>45</v>
      </c>
      <c r="T86" s="43" t="s">
        <v>87</v>
      </c>
      <c r="U86" s="67"/>
      <c r="W86" s="43" t="s">
        <v>92</v>
      </c>
      <c r="X86" s="69" t="s">
        <v>45</v>
      </c>
      <c r="Y86" s="43" t="s">
        <v>94</v>
      </c>
      <c r="AA86" s="43" t="s">
        <v>87</v>
      </c>
      <c r="AB86" s="69" t="s">
        <v>45</v>
      </c>
      <c r="AC86" s="43" t="s">
        <v>278</v>
      </c>
    </row>
    <row r="87" spans="1:29" x14ac:dyDescent="0.25">
      <c r="B87" s="68"/>
      <c r="D87" s="68"/>
      <c r="E87" s="68"/>
      <c r="G87" s="68"/>
      <c r="U87" s="67"/>
    </row>
    <row r="88" spans="1:29" x14ac:dyDescent="0.25">
      <c r="A88" s="43" t="s">
        <v>251</v>
      </c>
      <c r="B88" s="68">
        <f>B83+7</f>
        <v>44789</v>
      </c>
      <c r="C88" s="43" t="s">
        <v>230</v>
      </c>
      <c r="D88" s="68">
        <f>B88+6</f>
        <v>44795</v>
      </c>
      <c r="E88" s="68"/>
      <c r="F88" s="43">
        <f>F83+6</f>
        <v>103</v>
      </c>
      <c r="G88" s="68" t="s">
        <v>231</v>
      </c>
      <c r="H88" s="43">
        <f>H83+6</f>
        <v>108</v>
      </c>
      <c r="J88" s="43">
        <f>J83+2</f>
        <v>35</v>
      </c>
      <c r="L88" s="43">
        <f>L83+2</f>
        <v>36</v>
      </c>
      <c r="N88" s="43" t="s">
        <v>88</v>
      </c>
      <c r="O88" s="69" t="s">
        <v>45</v>
      </c>
      <c r="P88" s="43" t="s">
        <v>91</v>
      </c>
      <c r="R88" s="43" t="s">
        <v>256</v>
      </c>
      <c r="S88" s="69" t="s">
        <v>45</v>
      </c>
      <c r="T88" s="43" t="s">
        <v>95</v>
      </c>
      <c r="U88" s="67"/>
      <c r="W88" s="43" t="s">
        <v>86</v>
      </c>
      <c r="X88" s="69" t="s">
        <v>45</v>
      </c>
      <c r="Y88" s="43" t="s">
        <v>91</v>
      </c>
      <c r="AA88" s="43" t="s">
        <v>95</v>
      </c>
      <c r="AB88" s="69" t="s">
        <v>45</v>
      </c>
      <c r="AC88" s="43" t="s">
        <v>93</v>
      </c>
    </row>
    <row r="89" spans="1:29" x14ac:dyDescent="0.25">
      <c r="B89" s="68"/>
      <c r="D89" s="68"/>
      <c r="E89" s="68"/>
      <c r="G89" s="68"/>
      <c r="N89" s="43" t="s">
        <v>86</v>
      </c>
      <c r="O89" s="69" t="s">
        <v>45</v>
      </c>
      <c r="P89" s="43" t="s">
        <v>85</v>
      </c>
      <c r="R89" s="43" t="s">
        <v>93</v>
      </c>
      <c r="S89" s="69" t="s">
        <v>45</v>
      </c>
      <c r="T89" s="43" t="s">
        <v>84</v>
      </c>
      <c r="U89" s="67"/>
      <c r="W89" s="43" t="s">
        <v>88</v>
      </c>
      <c r="X89" s="69" t="s">
        <v>45</v>
      </c>
      <c r="Y89" s="43" t="s">
        <v>85</v>
      </c>
      <c r="AA89" s="43" t="s">
        <v>84</v>
      </c>
      <c r="AB89" s="69" t="s">
        <v>45</v>
      </c>
      <c r="AC89" s="43" t="s">
        <v>256</v>
      </c>
    </row>
    <row r="90" spans="1:29" x14ac:dyDescent="0.25">
      <c r="A90" s="43" t="s">
        <v>234</v>
      </c>
      <c r="B90" s="68"/>
      <c r="D90" s="68"/>
      <c r="E90" s="68"/>
      <c r="G90" s="68"/>
      <c r="N90" s="43" t="s">
        <v>92</v>
      </c>
      <c r="O90" s="69" t="s">
        <v>45</v>
      </c>
      <c r="P90" s="43" t="s">
        <v>90</v>
      </c>
      <c r="R90" s="43" t="s">
        <v>87</v>
      </c>
      <c r="S90" s="69" t="s">
        <v>45</v>
      </c>
      <c r="T90" s="43" t="s">
        <v>89</v>
      </c>
      <c r="U90" s="67"/>
      <c r="W90" s="43" t="s">
        <v>90</v>
      </c>
      <c r="X90" s="69" t="s">
        <v>45</v>
      </c>
      <c r="Y90" s="43" t="s">
        <v>94</v>
      </c>
      <c r="AA90" s="43" t="s">
        <v>89</v>
      </c>
      <c r="AB90" s="69" t="s">
        <v>45</v>
      </c>
      <c r="AC90" s="43" t="s">
        <v>278</v>
      </c>
    </row>
    <row r="91" spans="1:29" x14ac:dyDescent="0.25">
      <c r="B91" s="68"/>
      <c r="D91" s="68"/>
      <c r="E91" s="68"/>
      <c r="G91" s="68"/>
      <c r="N91" s="43" t="s">
        <v>83</v>
      </c>
      <c r="O91" s="69" t="s">
        <v>45</v>
      </c>
      <c r="P91" s="43" t="s">
        <v>94</v>
      </c>
      <c r="R91" s="43" t="s">
        <v>278</v>
      </c>
      <c r="S91" s="69" t="s">
        <v>45</v>
      </c>
      <c r="T91" s="43" t="s">
        <v>82</v>
      </c>
      <c r="U91" s="67"/>
      <c r="W91" s="43" t="s">
        <v>92</v>
      </c>
      <c r="X91" s="69" t="s">
        <v>45</v>
      </c>
      <c r="Y91" s="43" t="s">
        <v>83</v>
      </c>
      <c r="AA91" s="43" t="s">
        <v>82</v>
      </c>
      <c r="AB91" s="69" t="s">
        <v>45</v>
      </c>
      <c r="AC91" s="43" t="s">
        <v>87</v>
      </c>
    </row>
    <row r="92" spans="1:29" x14ac:dyDescent="0.25">
      <c r="B92" s="68"/>
      <c r="D92" s="68"/>
      <c r="E92" s="68"/>
      <c r="G92" s="68"/>
      <c r="U92" s="67"/>
    </row>
    <row r="93" spans="1:29" x14ac:dyDescent="0.25">
      <c r="A93" s="43" t="s">
        <v>252</v>
      </c>
      <c r="B93" s="68">
        <f>B88+7</f>
        <v>44796</v>
      </c>
      <c r="C93" s="43" t="s">
        <v>230</v>
      </c>
      <c r="D93" s="68">
        <f>B93+6</f>
        <v>44802</v>
      </c>
      <c r="E93" s="68"/>
      <c r="F93" s="43">
        <f>F88+6</f>
        <v>109</v>
      </c>
      <c r="G93" s="68" t="s">
        <v>231</v>
      </c>
      <c r="H93" s="43">
        <f>H88+6</f>
        <v>114</v>
      </c>
      <c r="J93" s="43">
        <f>J88+2</f>
        <v>37</v>
      </c>
      <c r="L93" s="43">
        <f>L88+2</f>
        <v>38</v>
      </c>
      <c r="N93" s="43" t="s">
        <v>88</v>
      </c>
      <c r="O93" s="69" t="s">
        <v>45</v>
      </c>
      <c r="P93" s="43" t="s">
        <v>86</v>
      </c>
      <c r="R93" s="43" t="s">
        <v>256</v>
      </c>
      <c r="S93" s="69" t="s">
        <v>45</v>
      </c>
      <c r="T93" s="43" t="s">
        <v>93</v>
      </c>
      <c r="U93" s="67"/>
      <c r="W93" s="43" t="s">
        <v>91</v>
      </c>
      <c r="X93" s="69" t="s">
        <v>45</v>
      </c>
      <c r="Y93" s="43" t="s">
        <v>86</v>
      </c>
      <c r="AA93" s="43" t="s">
        <v>93</v>
      </c>
      <c r="AB93" s="69" t="s">
        <v>45</v>
      </c>
      <c r="AC93" s="43" t="s">
        <v>256</v>
      </c>
    </row>
    <row r="94" spans="1:29" x14ac:dyDescent="0.25">
      <c r="B94" s="68"/>
      <c r="D94" s="68"/>
      <c r="E94" s="68"/>
      <c r="G94" s="68"/>
      <c r="N94" s="43" t="s">
        <v>91</v>
      </c>
      <c r="O94" s="69" t="s">
        <v>45</v>
      </c>
      <c r="P94" s="43" t="s">
        <v>85</v>
      </c>
      <c r="R94" s="43" t="s">
        <v>84</v>
      </c>
      <c r="S94" s="69" t="s">
        <v>45</v>
      </c>
      <c r="T94" s="43" t="s">
        <v>95</v>
      </c>
      <c r="U94" s="67"/>
      <c r="W94" s="43" t="s">
        <v>85</v>
      </c>
      <c r="X94" s="69" t="s">
        <v>45</v>
      </c>
      <c r="Y94" s="43" t="s">
        <v>88</v>
      </c>
      <c r="AA94" s="43" t="s">
        <v>95</v>
      </c>
      <c r="AB94" s="69" t="s">
        <v>45</v>
      </c>
      <c r="AC94" s="43" t="s">
        <v>84</v>
      </c>
    </row>
    <row r="95" spans="1:29" x14ac:dyDescent="0.25">
      <c r="A95" s="43" t="s">
        <v>234</v>
      </c>
      <c r="B95" s="68"/>
      <c r="C95" s="43" t="s">
        <v>5</v>
      </c>
      <c r="D95" s="68"/>
      <c r="E95" s="68"/>
      <c r="G95" s="68"/>
      <c r="N95" s="43" t="s">
        <v>83</v>
      </c>
      <c r="O95" s="69" t="s">
        <v>45</v>
      </c>
      <c r="P95" s="43" t="s">
        <v>90</v>
      </c>
      <c r="R95" s="43" t="s">
        <v>89</v>
      </c>
      <c r="S95" s="69" t="s">
        <v>45</v>
      </c>
      <c r="T95" s="43" t="s">
        <v>82</v>
      </c>
      <c r="U95" s="67"/>
      <c r="W95" s="43" t="s">
        <v>90</v>
      </c>
      <c r="X95" s="69" t="s">
        <v>45</v>
      </c>
      <c r="Y95" s="43" t="s">
        <v>83</v>
      </c>
      <c r="AA95" s="43" t="s">
        <v>278</v>
      </c>
      <c r="AB95" s="69" t="s">
        <v>45</v>
      </c>
      <c r="AC95" s="43" t="s">
        <v>89</v>
      </c>
    </row>
    <row r="96" spans="1:29" x14ac:dyDescent="0.25">
      <c r="B96" s="68"/>
      <c r="D96" s="68"/>
      <c r="E96" s="68"/>
      <c r="G96" s="68"/>
      <c r="N96" s="43" t="s">
        <v>94</v>
      </c>
      <c r="O96" s="69" t="s">
        <v>45</v>
      </c>
      <c r="P96" s="43" t="s">
        <v>92</v>
      </c>
      <c r="R96" s="43" t="s">
        <v>278</v>
      </c>
      <c r="S96" s="69" t="s">
        <v>45</v>
      </c>
      <c r="T96" s="43" t="s">
        <v>87</v>
      </c>
      <c r="U96" s="67"/>
      <c r="W96" s="43" t="s">
        <v>92</v>
      </c>
      <c r="X96" s="69" t="s">
        <v>45</v>
      </c>
      <c r="Y96" s="43" t="s">
        <v>94</v>
      </c>
      <c r="AA96" s="43" t="s">
        <v>87</v>
      </c>
      <c r="AB96" s="69" t="s">
        <v>45</v>
      </c>
      <c r="AC96" s="43" t="s">
        <v>82</v>
      </c>
    </row>
    <row r="97" spans="1:36" x14ac:dyDescent="0.25">
      <c r="B97" s="68"/>
      <c r="D97" s="68"/>
      <c r="E97" s="68"/>
      <c r="G97" s="68"/>
      <c r="U97" s="67"/>
    </row>
    <row r="98" spans="1:36" x14ac:dyDescent="0.25">
      <c r="A98" s="43" t="s">
        <v>253</v>
      </c>
      <c r="B98" s="68">
        <f>B93+7</f>
        <v>44803</v>
      </c>
      <c r="C98" s="43" t="s">
        <v>230</v>
      </c>
      <c r="D98" s="68">
        <f>B98+6</f>
        <v>44809</v>
      </c>
      <c r="E98" s="68"/>
      <c r="F98" s="43">
        <f>F93+6</f>
        <v>115</v>
      </c>
      <c r="G98" s="68" t="s">
        <v>231</v>
      </c>
      <c r="H98" s="43">
        <f>H93+6</f>
        <v>120</v>
      </c>
      <c r="J98" s="43">
        <f>J93+2</f>
        <v>39</v>
      </c>
      <c r="L98" s="43">
        <f>L93+2</f>
        <v>40</v>
      </c>
      <c r="N98" s="43" t="s">
        <v>91</v>
      </c>
      <c r="O98" s="69" t="s">
        <v>45</v>
      </c>
      <c r="P98" s="43" t="s">
        <v>88</v>
      </c>
      <c r="R98" s="43" t="s">
        <v>95</v>
      </c>
      <c r="S98" s="69" t="s">
        <v>45</v>
      </c>
      <c r="T98" s="43" t="s">
        <v>256</v>
      </c>
      <c r="U98" s="67"/>
      <c r="W98" s="43" t="s">
        <v>86</v>
      </c>
      <c r="X98" s="69" t="s">
        <v>45</v>
      </c>
      <c r="Y98" s="43" t="s">
        <v>88</v>
      </c>
      <c r="AA98" s="43" t="s">
        <v>93</v>
      </c>
      <c r="AB98" s="69" t="s">
        <v>45</v>
      </c>
      <c r="AC98" s="43" t="s">
        <v>95</v>
      </c>
    </row>
    <row r="99" spans="1:36" x14ac:dyDescent="0.25">
      <c r="N99" s="43" t="s">
        <v>85</v>
      </c>
      <c r="O99" s="69" t="s">
        <v>45</v>
      </c>
      <c r="P99" s="43" t="s">
        <v>86</v>
      </c>
      <c r="R99" s="43" t="s">
        <v>84</v>
      </c>
      <c r="S99" s="69" t="s">
        <v>45</v>
      </c>
      <c r="T99" s="43" t="s">
        <v>93</v>
      </c>
      <c r="U99" s="67"/>
      <c r="W99" s="43" t="s">
        <v>85</v>
      </c>
      <c r="X99" s="69" t="s">
        <v>45</v>
      </c>
      <c r="Y99" s="43" t="s">
        <v>91</v>
      </c>
      <c r="AA99" s="43" t="s">
        <v>256</v>
      </c>
      <c r="AB99" s="69" t="s">
        <v>45</v>
      </c>
      <c r="AC99" s="43" t="s">
        <v>84</v>
      </c>
    </row>
    <row r="100" spans="1:36" x14ac:dyDescent="0.25">
      <c r="A100" s="43" t="s">
        <v>234</v>
      </c>
      <c r="N100" s="43" t="s">
        <v>90</v>
      </c>
      <c r="O100" s="69" t="s">
        <v>45</v>
      </c>
      <c r="P100" s="43" t="s">
        <v>92</v>
      </c>
      <c r="R100" s="43" t="s">
        <v>82</v>
      </c>
      <c r="S100" s="69" t="s">
        <v>45</v>
      </c>
      <c r="T100" s="43" t="s">
        <v>89</v>
      </c>
      <c r="U100" s="67"/>
      <c r="W100" s="43" t="s">
        <v>94</v>
      </c>
      <c r="X100" s="69" t="s">
        <v>45</v>
      </c>
      <c r="Y100" s="43" t="s">
        <v>90</v>
      </c>
      <c r="AA100" s="43" t="s">
        <v>89</v>
      </c>
      <c r="AB100" s="69" t="s">
        <v>45</v>
      </c>
      <c r="AC100" s="43" t="s">
        <v>87</v>
      </c>
    </row>
    <row r="101" spans="1:36" x14ac:dyDescent="0.25">
      <c r="N101" s="43" t="s">
        <v>94</v>
      </c>
      <c r="O101" s="69" t="s">
        <v>45</v>
      </c>
      <c r="P101" s="43" t="s">
        <v>83</v>
      </c>
      <c r="R101" s="43" t="s">
        <v>87</v>
      </c>
      <c r="S101" s="69" t="s">
        <v>45</v>
      </c>
      <c r="T101" s="43" t="s">
        <v>278</v>
      </c>
      <c r="U101" s="67"/>
      <c r="W101" s="43" t="s">
        <v>83</v>
      </c>
      <c r="X101" s="69" t="s">
        <v>45</v>
      </c>
      <c r="Y101" s="43" t="s">
        <v>92</v>
      </c>
      <c r="AA101" s="43" t="s">
        <v>82</v>
      </c>
      <c r="AB101" s="69" t="s">
        <v>45</v>
      </c>
      <c r="AC101" s="43" t="s">
        <v>278</v>
      </c>
    </row>
    <row r="102" spans="1:36" x14ac:dyDescent="0.25">
      <c r="U102" s="67"/>
    </row>
    <row r="103" spans="1:36" x14ac:dyDescent="0.25">
      <c r="U103" s="67"/>
      <c r="AI103" s="43" t="s">
        <v>254</v>
      </c>
      <c r="AJ103" s="43" t="s">
        <v>255</v>
      </c>
    </row>
    <row r="105" spans="1:36" x14ac:dyDescent="0.25">
      <c r="AD105" s="69"/>
    </row>
    <row r="106" spans="1:36" x14ac:dyDescent="0.25">
      <c r="AD106" s="6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EAEF-681F-4825-838A-77D1BEAF827E}">
  <dimension ref="A1:S184"/>
  <sheetViews>
    <sheetView topLeftCell="A31" workbookViewId="0">
      <selection activeCell="U37" sqref="U37"/>
    </sheetView>
  </sheetViews>
  <sheetFormatPr defaultRowHeight="15" customHeight="1" x14ac:dyDescent="0.25"/>
  <sheetData>
    <row r="1" spans="1:19" ht="30" customHeight="1" x14ac:dyDescent="0.25">
      <c r="A1" s="44" t="s">
        <v>101</v>
      </c>
      <c r="B1" s="43"/>
      <c r="C1" s="43"/>
      <c r="D1" s="43"/>
      <c r="E1" s="43"/>
      <c r="F1" s="43"/>
      <c r="G1" s="43"/>
      <c r="H1" s="43"/>
      <c r="I1" s="43"/>
      <c r="J1" s="43"/>
      <c r="K1" s="43"/>
      <c r="L1" s="43"/>
      <c r="M1" s="43"/>
      <c r="N1" s="43"/>
      <c r="O1" s="43"/>
      <c r="P1" s="43"/>
      <c r="Q1" s="43"/>
      <c r="R1" s="43"/>
      <c r="S1" s="43"/>
    </row>
    <row r="2" spans="1:19" ht="15" customHeight="1" x14ac:dyDescent="0.25">
      <c r="A2" s="44"/>
      <c r="B2" s="43"/>
      <c r="C2" s="43"/>
      <c r="D2" s="43"/>
      <c r="E2" s="43"/>
      <c r="F2" s="43"/>
      <c r="G2" s="43"/>
      <c r="H2" s="43"/>
      <c r="I2" s="43"/>
      <c r="J2" s="43"/>
      <c r="K2" s="43"/>
      <c r="L2" s="43"/>
      <c r="M2" s="43"/>
      <c r="N2" s="43"/>
      <c r="O2" s="43"/>
      <c r="P2" s="43"/>
      <c r="Q2" s="43"/>
      <c r="R2" s="43"/>
      <c r="S2" s="43"/>
    </row>
    <row r="3" spans="1:19" ht="15" customHeight="1" x14ac:dyDescent="0.25">
      <c r="A3" s="44"/>
      <c r="B3" s="65" t="s">
        <v>102</v>
      </c>
      <c r="C3" s="43"/>
      <c r="D3" s="43"/>
      <c r="E3" s="43"/>
      <c r="F3" s="43"/>
      <c r="G3" s="43"/>
      <c r="H3" s="43"/>
      <c r="I3" s="43"/>
      <c r="J3" s="43"/>
      <c r="K3" s="43"/>
      <c r="L3" s="43"/>
      <c r="M3" s="43"/>
      <c r="N3" s="43"/>
      <c r="O3" s="43"/>
      <c r="P3" s="43"/>
      <c r="Q3" s="43"/>
      <c r="R3" s="43"/>
      <c r="S3" s="43"/>
    </row>
    <row r="4" spans="1:19" ht="15" customHeight="1" x14ac:dyDescent="0.25">
      <c r="A4" s="44"/>
      <c r="B4" s="45" t="s">
        <v>103</v>
      </c>
      <c r="C4" s="43"/>
      <c r="D4" s="43"/>
      <c r="E4" s="43"/>
      <c r="F4" s="43"/>
      <c r="G4" s="43"/>
      <c r="H4" s="43"/>
      <c r="I4" s="43"/>
      <c r="J4" s="43"/>
      <c r="K4" s="43"/>
      <c r="L4" s="43"/>
      <c r="M4" s="43"/>
      <c r="N4" s="43"/>
      <c r="O4" s="43"/>
      <c r="P4" s="43"/>
      <c r="Q4" s="43"/>
      <c r="R4" s="43"/>
      <c r="S4" s="43"/>
    </row>
    <row r="5" spans="1:19" ht="15" customHeight="1" x14ac:dyDescent="0.25">
      <c r="A5" s="44"/>
      <c r="B5" s="45" t="s">
        <v>104</v>
      </c>
      <c r="C5" s="43"/>
      <c r="D5" s="43"/>
      <c r="E5" s="43"/>
      <c r="F5" s="43"/>
      <c r="G5" s="43"/>
      <c r="H5" s="43"/>
      <c r="I5" s="43"/>
      <c r="J5" s="43"/>
      <c r="K5" s="43"/>
      <c r="L5" s="43"/>
      <c r="M5" s="43"/>
      <c r="N5" s="43"/>
      <c r="O5" s="43"/>
      <c r="P5" s="43"/>
      <c r="Q5" s="43"/>
      <c r="R5" s="43"/>
      <c r="S5" s="43"/>
    </row>
    <row r="6" spans="1:19" ht="15" customHeight="1" x14ac:dyDescent="0.25">
      <c r="A6" s="44"/>
      <c r="B6" s="45" t="s">
        <v>105</v>
      </c>
      <c r="C6" s="43"/>
      <c r="D6" s="43"/>
      <c r="E6" s="43"/>
      <c r="F6" s="43"/>
      <c r="G6" s="43"/>
      <c r="H6" s="43"/>
      <c r="I6" s="43"/>
      <c r="J6" s="43"/>
      <c r="K6" s="43"/>
      <c r="L6" s="43"/>
      <c r="M6" s="43"/>
      <c r="N6" s="43"/>
      <c r="O6" s="43"/>
      <c r="P6" s="43"/>
      <c r="Q6" s="43"/>
      <c r="R6" s="43"/>
      <c r="S6" s="43"/>
    </row>
    <row r="7" spans="1:19" ht="15" customHeight="1" x14ac:dyDescent="0.25">
      <c r="A7" s="44"/>
      <c r="B7" s="45" t="s">
        <v>106</v>
      </c>
      <c r="C7" s="43"/>
      <c r="D7" s="43"/>
      <c r="E7" s="43"/>
      <c r="F7" s="43"/>
      <c r="G7" s="43"/>
      <c r="H7" s="43"/>
      <c r="I7" s="43"/>
      <c r="J7" s="43"/>
      <c r="K7" s="43"/>
      <c r="L7" s="43"/>
      <c r="M7" s="43"/>
      <c r="N7" s="43"/>
      <c r="O7" s="43"/>
      <c r="P7" s="43"/>
      <c r="Q7" s="43"/>
      <c r="R7" s="43"/>
      <c r="S7" s="43"/>
    </row>
    <row r="8" spans="1:19" ht="15" customHeight="1" x14ac:dyDescent="0.25">
      <c r="A8" s="44"/>
      <c r="B8" s="45" t="s">
        <v>107</v>
      </c>
      <c r="C8" s="43"/>
      <c r="D8" s="43"/>
      <c r="E8" s="43"/>
      <c r="F8" s="43"/>
      <c r="G8" s="43"/>
      <c r="H8" s="43"/>
      <c r="I8" s="43"/>
      <c r="J8" s="43"/>
      <c r="K8" s="43"/>
      <c r="L8" s="43"/>
      <c r="M8" s="43"/>
      <c r="N8" s="43"/>
      <c r="O8" s="43"/>
      <c r="P8" s="43"/>
      <c r="Q8" s="43"/>
      <c r="R8" s="43"/>
      <c r="S8" s="43"/>
    </row>
    <row r="9" spans="1:19" ht="15" customHeight="1" x14ac:dyDescent="0.25">
      <c r="A9" s="43"/>
      <c r="B9" s="45" t="s">
        <v>108</v>
      </c>
      <c r="C9" s="43"/>
      <c r="D9" s="43"/>
      <c r="E9" s="43"/>
      <c r="F9" s="43"/>
      <c r="G9" s="43"/>
      <c r="H9" s="43"/>
      <c r="I9" s="43"/>
      <c r="J9" s="43"/>
      <c r="K9" s="43"/>
      <c r="L9" s="43"/>
      <c r="M9" s="43"/>
      <c r="N9" s="43"/>
      <c r="O9" s="43"/>
      <c r="P9" s="43"/>
      <c r="Q9" s="43"/>
      <c r="R9" s="43"/>
      <c r="S9" s="43"/>
    </row>
    <row r="10" spans="1:19" ht="15" customHeight="1" x14ac:dyDescent="0.25">
      <c r="A10" s="43"/>
      <c r="B10" s="43"/>
      <c r="C10" s="43"/>
      <c r="D10" s="43"/>
      <c r="E10" s="43"/>
      <c r="F10" s="43"/>
      <c r="G10" s="43"/>
      <c r="H10" s="43"/>
      <c r="I10" s="43"/>
      <c r="J10" s="43"/>
      <c r="K10" s="43"/>
      <c r="L10" s="43"/>
      <c r="M10" s="43"/>
      <c r="N10" s="43"/>
      <c r="O10" s="43"/>
      <c r="P10" s="43"/>
      <c r="Q10" s="43"/>
      <c r="R10" s="43"/>
      <c r="S10" s="43"/>
    </row>
    <row r="11" spans="1:19" ht="26.25" customHeight="1" x14ac:dyDescent="0.25">
      <c r="A11" s="46" t="s">
        <v>103</v>
      </c>
      <c r="B11" s="43"/>
      <c r="C11" s="43"/>
      <c r="D11" s="43"/>
      <c r="E11" s="43"/>
      <c r="F11" s="43"/>
      <c r="G11" s="43"/>
      <c r="H11" s="43"/>
      <c r="I11" s="43"/>
      <c r="J11" s="43"/>
      <c r="K11" s="43"/>
      <c r="L11" s="43"/>
      <c r="M11" s="43"/>
      <c r="N11" s="43"/>
      <c r="O11" s="43"/>
      <c r="P11" s="43"/>
      <c r="Q11" s="43"/>
      <c r="R11" s="43"/>
      <c r="S11" s="43"/>
    </row>
    <row r="12" spans="1:19" ht="15" customHeight="1" x14ac:dyDescent="0.25">
      <c r="A12" s="46"/>
      <c r="B12" s="43"/>
      <c r="C12" s="43"/>
      <c r="D12" s="43"/>
      <c r="E12" s="43"/>
      <c r="F12" s="43"/>
      <c r="G12" s="43"/>
      <c r="H12" s="43"/>
      <c r="I12" s="43"/>
      <c r="J12" s="43"/>
      <c r="K12" s="43"/>
      <c r="L12" s="43"/>
      <c r="M12" s="43"/>
      <c r="N12" s="43"/>
      <c r="O12" s="43"/>
      <c r="P12" s="43"/>
      <c r="Q12" s="43"/>
      <c r="R12" s="43"/>
      <c r="S12" s="43"/>
    </row>
    <row r="13" spans="1:19" ht="15" customHeight="1" x14ac:dyDescent="0.25">
      <c r="A13" s="45">
        <v>1</v>
      </c>
      <c r="B13" s="45" t="s">
        <v>109</v>
      </c>
      <c r="C13" s="43"/>
      <c r="D13" s="43"/>
      <c r="E13" s="43"/>
      <c r="F13" s="43"/>
      <c r="G13" s="43"/>
      <c r="H13" s="43"/>
      <c r="I13" s="43"/>
      <c r="J13" s="43"/>
      <c r="K13" s="43"/>
      <c r="L13" s="43"/>
      <c r="M13" s="43"/>
      <c r="N13" s="43"/>
      <c r="O13" s="43"/>
      <c r="P13" s="43"/>
      <c r="Q13" s="43"/>
      <c r="R13" s="43"/>
      <c r="S13" s="43"/>
    </row>
    <row r="14" spans="1:19" ht="15" customHeight="1" x14ac:dyDescent="0.25">
      <c r="A14" s="43"/>
      <c r="B14" s="45" t="s">
        <v>110</v>
      </c>
      <c r="C14" s="43"/>
      <c r="D14" s="43"/>
      <c r="E14" s="43"/>
      <c r="F14" s="43"/>
      <c r="G14" s="43"/>
      <c r="H14" s="43"/>
      <c r="I14" s="43"/>
      <c r="J14" s="43"/>
      <c r="K14" s="43"/>
      <c r="L14" s="43"/>
      <c r="M14" s="43"/>
      <c r="N14" s="43"/>
      <c r="O14" s="43"/>
      <c r="P14" s="43"/>
      <c r="Q14" s="43"/>
      <c r="R14" s="45" t="s">
        <v>111</v>
      </c>
      <c r="S14" s="43"/>
    </row>
    <row r="15" spans="1:19" ht="15" customHeight="1" x14ac:dyDescent="0.25">
      <c r="A15" s="43"/>
      <c r="B15" s="43"/>
      <c r="C15" s="43"/>
      <c r="D15" s="43"/>
      <c r="E15" s="43"/>
      <c r="F15" s="43"/>
      <c r="G15" s="43"/>
      <c r="H15" s="43"/>
      <c r="I15" s="43"/>
      <c r="J15" s="43"/>
      <c r="K15" s="43"/>
      <c r="L15" s="43"/>
      <c r="M15" s="43"/>
      <c r="N15" s="43"/>
      <c r="O15" s="43"/>
      <c r="P15" s="43"/>
      <c r="Q15" s="43"/>
      <c r="R15" s="43"/>
      <c r="S15" s="43"/>
    </row>
    <row r="16" spans="1:19" ht="15" customHeight="1" x14ac:dyDescent="0.25">
      <c r="A16" s="45">
        <v>2</v>
      </c>
      <c r="B16" s="45" t="s">
        <v>112</v>
      </c>
      <c r="C16" s="43"/>
      <c r="D16" s="43"/>
      <c r="E16" s="43"/>
      <c r="F16" s="43"/>
      <c r="G16" s="43"/>
      <c r="H16" s="43"/>
      <c r="I16" s="43"/>
      <c r="J16" s="43"/>
      <c r="K16" s="43"/>
      <c r="L16" s="43"/>
      <c r="M16" s="43"/>
      <c r="N16" s="43"/>
      <c r="O16" s="43"/>
      <c r="P16" s="43"/>
      <c r="Q16" s="43"/>
      <c r="R16" s="47" t="s">
        <v>113</v>
      </c>
      <c r="S16" s="47">
        <v>4</v>
      </c>
    </row>
    <row r="17" spans="1:19" ht="15" customHeight="1" x14ac:dyDescent="0.25">
      <c r="A17" s="43"/>
      <c r="B17" s="43"/>
      <c r="C17" s="45" t="s">
        <v>114</v>
      </c>
      <c r="D17" s="43"/>
      <c r="E17" s="43"/>
      <c r="F17" s="43"/>
      <c r="G17" s="43"/>
      <c r="H17" s="43"/>
      <c r="I17" s="43"/>
      <c r="J17" s="43"/>
      <c r="K17" s="43"/>
      <c r="L17" s="43"/>
      <c r="M17" s="43"/>
      <c r="N17" s="43"/>
      <c r="O17" s="43"/>
      <c r="P17" s="43"/>
      <c r="Q17" s="43"/>
      <c r="R17" s="47" t="s">
        <v>115</v>
      </c>
      <c r="S17" s="47">
        <v>3</v>
      </c>
    </row>
    <row r="18" spans="1:19" ht="15" customHeight="1" x14ac:dyDescent="0.25">
      <c r="A18" s="43"/>
      <c r="B18" s="43"/>
      <c r="C18" s="43"/>
      <c r="D18" s="43"/>
      <c r="E18" s="43"/>
      <c r="F18" s="43"/>
      <c r="G18" s="43"/>
      <c r="H18" s="43"/>
      <c r="I18" s="43"/>
      <c r="J18" s="43"/>
      <c r="K18" s="43"/>
      <c r="L18" s="43"/>
      <c r="M18" s="43"/>
      <c r="N18" s="43"/>
      <c r="O18" s="43"/>
      <c r="P18" s="43"/>
      <c r="Q18" s="43"/>
      <c r="R18" s="47" t="s">
        <v>116</v>
      </c>
      <c r="S18" s="47">
        <v>2</v>
      </c>
    </row>
    <row r="19" spans="1:19" ht="15" customHeight="1" x14ac:dyDescent="0.25">
      <c r="A19" s="45">
        <v>3</v>
      </c>
      <c r="B19" s="45" t="s">
        <v>117</v>
      </c>
      <c r="C19" s="43"/>
      <c r="D19" s="43"/>
      <c r="E19" s="43"/>
      <c r="F19" s="43"/>
      <c r="G19" s="43"/>
      <c r="H19" s="43"/>
      <c r="I19" s="43"/>
      <c r="J19" s="43"/>
      <c r="K19" s="43"/>
      <c r="L19" s="43"/>
      <c r="M19" s="43"/>
      <c r="N19" s="43"/>
      <c r="O19" s="43"/>
      <c r="P19" s="43"/>
      <c r="Q19" s="43"/>
      <c r="R19" s="47" t="s">
        <v>118</v>
      </c>
      <c r="S19" s="47">
        <v>1</v>
      </c>
    </row>
    <row r="20" spans="1:19" ht="15" customHeight="1" x14ac:dyDescent="0.25">
      <c r="A20" s="43"/>
      <c r="B20" s="43"/>
      <c r="C20" s="43"/>
      <c r="D20" s="43"/>
      <c r="E20" s="43"/>
      <c r="F20" s="43"/>
      <c r="G20" s="43"/>
      <c r="H20" s="43"/>
      <c r="I20" s="43"/>
      <c r="J20" s="43"/>
      <c r="K20" s="43"/>
      <c r="L20" s="43"/>
      <c r="M20" s="43"/>
      <c r="N20" s="43"/>
      <c r="O20" s="43"/>
      <c r="P20" s="43"/>
      <c r="Q20" s="43"/>
      <c r="R20" s="48" t="s">
        <v>119</v>
      </c>
      <c r="S20" s="48">
        <v>4</v>
      </c>
    </row>
    <row r="21" spans="1:19" ht="15" customHeight="1" x14ac:dyDescent="0.25">
      <c r="A21" s="45">
        <v>4</v>
      </c>
      <c r="B21" s="45" t="s">
        <v>120</v>
      </c>
      <c r="C21" s="43"/>
      <c r="D21" s="43"/>
      <c r="E21" s="43"/>
      <c r="F21" s="43"/>
      <c r="G21" s="43"/>
      <c r="H21" s="43"/>
      <c r="I21" s="43"/>
      <c r="J21" s="43"/>
      <c r="K21" s="43"/>
      <c r="L21" s="43"/>
      <c r="M21" s="43"/>
      <c r="N21" s="43"/>
      <c r="O21" s="43"/>
      <c r="P21" s="43"/>
      <c r="Q21" s="43"/>
      <c r="R21" s="48" t="s">
        <v>121</v>
      </c>
      <c r="S21" s="48">
        <v>3</v>
      </c>
    </row>
    <row r="22" spans="1:19" ht="15" customHeight="1" x14ac:dyDescent="0.25">
      <c r="A22" s="43"/>
      <c r="B22" s="43"/>
      <c r="C22" s="43"/>
      <c r="D22" s="43"/>
      <c r="E22" s="43"/>
      <c r="F22" s="43"/>
      <c r="G22" s="43"/>
      <c r="H22" s="43"/>
      <c r="I22" s="43"/>
      <c r="J22" s="43"/>
      <c r="K22" s="43"/>
      <c r="L22" s="43"/>
      <c r="M22" s="43"/>
      <c r="N22" s="43"/>
      <c r="O22" s="43"/>
      <c r="P22" s="43"/>
      <c r="Q22" s="43"/>
      <c r="R22" s="48" t="s">
        <v>122</v>
      </c>
      <c r="S22" s="48">
        <v>2</v>
      </c>
    </row>
    <row r="23" spans="1:19" ht="15" customHeight="1" x14ac:dyDescent="0.25">
      <c r="A23" s="45">
        <v>5</v>
      </c>
      <c r="B23" s="45" t="s">
        <v>123</v>
      </c>
      <c r="C23" s="43"/>
      <c r="D23" s="43"/>
      <c r="E23" s="43"/>
      <c r="F23" s="43"/>
      <c r="G23" s="43"/>
      <c r="H23" s="43"/>
      <c r="I23" s="43"/>
      <c r="J23" s="43"/>
      <c r="K23" s="43"/>
      <c r="L23" s="43"/>
      <c r="M23" s="43"/>
      <c r="N23" s="43"/>
      <c r="O23" s="43"/>
      <c r="P23" s="43"/>
      <c r="Q23" s="43"/>
      <c r="R23" s="48" t="s">
        <v>124</v>
      </c>
      <c r="S23" s="48">
        <v>1</v>
      </c>
    </row>
    <row r="24" spans="1:19" ht="15" customHeight="1" x14ac:dyDescent="0.25">
      <c r="A24" s="46"/>
      <c r="B24" s="43"/>
      <c r="C24" s="43"/>
      <c r="D24" s="43"/>
      <c r="E24" s="43"/>
      <c r="F24" s="43"/>
      <c r="G24" s="43"/>
      <c r="H24" s="43"/>
      <c r="I24" s="43"/>
      <c r="J24" s="43"/>
      <c r="K24" s="43"/>
      <c r="L24" s="43"/>
      <c r="M24" s="43"/>
      <c r="N24" s="43"/>
      <c r="O24" s="43"/>
      <c r="P24" s="43"/>
      <c r="Q24" s="43"/>
      <c r="R24" s="48" t="s">
        <v>125</v>
      </c>
      <c r="S24" s="48">
        <v>1</v>
      </c>
    </row>
    <row r="25" spans="1:19" ht="15" customHeight="1" x14ac:dyDescent="0.25">
      <c r="A25" s="45">
        <v>6</v>
      </c>
      <c r="B25" s="45" t="s">
        <v>126</v>
      </c>
      <c r="C25" s="43"/>
      <c r="D25" s="43"/>
      <c r="E25" s="43"/>
      <c r="F25" s="43"/>
      <c r="G25" s="43"/>
      <c r="H25" s="43"/>
      <c r="I25" s="43"/>
      <c r="J25" s="43"/>
      <c r="K25" s="43"/>
      <c r="L25" s="43"/>
      <c r="M25" s="43"/>
      <c r="N25" s="43"/>
      <c r="O25" s="43"/>
      <c r="P25" s="43"/>
      <c r="Q25" s="43"/>
      <c r="R25" s="43"/>
      <c r="S25" s="43"/>
    </row>
    <row r="26" spans="1:19" ht="15" customHeight="1" x14ac:dyDescent="0.25">
      <c r="A26" s="43"/>
      <c r="B26" s="43"/>
      <c r="C26" s="45" t="s">
        <v>127</v>
      </c>
      <c r="D26" s="43"/>
      <c r="E26" s="43"/>
      <c r="F26" s="43"/>
      <c r="G26" s="43"/>
      <c r="H26" s="43"/>
      <c r="I26" s="43"/>
      <c r="J26" s="43"/>
      <c r="K26" s="43"/>
      <c r="L26" s="43"/>
      <c r="M26" s="43"/>
      <c r="N26" s="43"/>
      <c r="O26" s="43"/>
      <c r="P26" s="43"/>
      <c r="Q26" s="43"/>
      <c r="R26" s="45" t="s">
        <v>12</v>
      </c>
      <c r="S26" s="45">
        <v>21</v>
      </c>
    </row>
    <row r="27" spans="1:19" ht="15" customHeight="1" x14ac:dyDescent="0.25">
      <c r="A27" s="43"/>
      <c r="B27" s="43"/>
      <c r="C27" s="45" t="s">
        <v>128</v>
      </c>
      <c r="D27" s="43"/>
      <c r="E27" s="43"/>
      <c r="F27" s="43"/>
      <c r="G27" s="43"/>
      <c r="H27" s="43"/>
      <c r="I27" s="43"/>
      <c r="J27" s="43"/>
      <c r="K27" s="43"/>
      <c r="L27" s="43"/>
      <c r="M27" s="43"/>
      <c r="N27" s="43"/>
      <c r="O27" s="43"/>
      <c r="P27" s="43"/>
      <c r="Q27" s="43"/>
      <c r="R27" s="43"/>
      <c r="S27" s="43"/>
    </row>
    <row r="28" spans="1:19" ht="15" customHeight="1" x14ac:dyDescent="0.25">
      <c r="A28" s="43"/>
      <c r="B28" s="43"/>
      <c r="C28" s="43"/>
      <c r="D28" s="43"/>
      <c r="E28" s="43"/>
      <c r="F28" s="43"/>
      <c r="G28" s="43"/>
      <c r="H28" s="43"/>
      <c r="I28" s="43"/>
      <c r="J28" s="43"/>
      <c r="K28" s="43"/>
      <c r="L28" s="43"/>
      <c r="M28" s="43"/>
      <c r="N28" s="43"/>
      <c r="O28" s="43"/>
      <c r="P28" s="43"/>
      <c r="Q28" s="43"/>
      <c r="R28" s="43"/>
      <c r="S28" s="43"/>
    </row>
    <row r="29" spans="1:19" ht="15" customHeight="1" x14ac:dyDescent="0.25">
      <c r="A29" s="45">
        <v>7</v>
      </c>
      <c r="B29" s="45" t="s">
        <v>129</v>
      </c>
      <c r="C29" s="43"/>
      <c r="D29" s="43"/>
      <c r="E29" s="43"/>
      <c r="F29" s="43"/>
      <c r="G29" s="43"/>
      <c r="H29" s="43"/>
      <c r="I29" s="43"/>
      <c r="J29" s="43"/>
      <c r="K29" s="43"/>
      <c r="L29" s="43"/>
      <c r="M29" s="43"/>
      <c r="N29" s="43"/>
      <c r="O29" s="43"/>
      <c r="P29" s="43"/>
      <c r="Q29" s="43"/>
      <c r="R29" s="43"/>
      <c r="S29" s="43"/>
    </row>
    <row r="30" spans="1:19" ht="15" customHeight="1" x14ac:dyDescent="0.25">
      <c r="A30" s="43"/>
      <c r="B30" s="43"/>
      <c r="C30" s="43"/>
      <c r="D30" s="43"/>
      <c r="E30" s="43"/>
      <c r="F30" s="43"/>
      <c r="G30" s="43"/>
      <c r="H30" s="43"/>
      <c r="I30" s="43"/>
      <c r="J30" s="43"/>
      <c r="K30" s="43"/>
      <c r="L30" s="43"/>
      <c r="M30" s="43"/>
      <c r="N30" s="43"/>
      <c r="O30" s="43"/>
      <c r="P30" s="43"/>
      <c r="Q30" s="43"/>
      <c r="R30" s="43"/>
      <c r="S30" s="43"/>
    </row>
    <row r="31" spans="1:19" ht="15" customHeight="1" x14ac:dyDescent="0.25">
      <c r="A31" s="45">
        <v>8</v>
      </c>
      <c r="B31" s="45" t="s">
        <v>130</v>
      </c>
      <c r="C31" s="43"/>
      <c r="D31" s="43"/>
      <c r="E31" s="43"/>
      <c r="F31" s="43"/>
      <c r="G31" s="43"/>
      <c r="H31" s="43"/>
      <c r="I31" s="43"/>
      <c r="J31" s="43"/>
      <c r="K31" s="43"/>
      <c r="L31" s="43"/>
      <c r="M31" s="43"/>
      <c r="N31" s="43"/>
      <c r="O31" s="43"/>
      <c r="P31" s="43"/>
      <c r="Q31" s="43"/>
      <c r="R31" s="43"/>
      <c r="S31" s="43"/>
    </row>
    <row r="32" spans="1:19" ht="15" customHeight="1" x14ac:dyDescent="0.25">
      <c r="A32" s="43"/>
      <c r="B32" s="43"/>
      <c r="C32" s="43"/>
      <c r="D32" s="43"/>
      <c r="E32" s="43"/>
      <c r="F32" s="43"/>
      <c r="G32" s="43"/>
      <c r="H32" s="43"/>
      <c r="I32" s="43"/>
      <c r="J32" s="43"/>
      <c r="K32" s="43"/>
      <c r="L32" s="43"/>
      <c r="M32" s="43"/>
      <c r="N32" s="43"/>
      <c r="O32" s="43"/>
      <c r="P32" s="43"/>
      <c r="Q32" s="43"/>
      <c r="R32" s="43"/>
      <c r="S32" s="43"/>
    </row>
    <row r="33" spans="1:4" ht="15" customHeight="1" x14ac:dyDescent="0.25">
      <c r="A33" s="45">
        <v>9</v>
      </c>
      <c r="B33" s="45" t="s">
        <v>287</v>
      </c>
      <c r="C33" s="43"/>
    </row>
    <row r="34" spans="1:4" ht="15" customHeight="1" x14ac:dyDescent="0.25">
      <c r="A34" s="43"/>
      <c r="B34" s="43"/>
      <c r="C34" s="45" t="s">
        <v>131</v>
      </c>
    </row>
    <row r="35" spans="1:4" ht="15" customHeight="1" x14ac:dyDescent="0.25">
      <c r="A35" s="46"/>
      <c r="B35" s="43"/>
      <c r="C35" s="45" t="s">
        <v>132</v>
      </c>
    </row>
    <row r="36" spans="1:4" ht="15" customHeight="1" x14ac:dyDescent="0.25">
      <c r="A36" s="46"/>
      <c r="B36" s="43"/>
      <c r="C36" s="45" t="s">
        <v>133</v>
      </c>
    </row>
    <row r="37" spans="1:4" ht="15" customHeight="1" x14ac:dyDescent="0.25">
      <c r="A37" s="46"/>
      <c r="B37" s="43"/>
      <c r="C37" s="45" t="s">
        <v>134</v>
      </c>
    </row>
    <row r="38" spans="1:4" ht="15" customHeight="1" x14ac:dyDescent="0.25">
      <c r="A38" s="46"/>
      <c r="B38" s="43"/>
      <c r="C38" s="45" t="s">
        <v>135</v>
      </c>
    </row>
    <row r="39" spans="1:4" ht="15" customHeight="1" x14ac:dyDescent="0.25">
      <c r="A39" s="46"/>
      <c r="B39" s="43"/>
      <c r="C39" s="43"/>
    </row>
    <row r="40" spans="1:4" ht="15" customHeight="1" x14ac:dyDescent="0.25">
      <c r="A40" s="45">
        <v>10</v>
      </c>
      <c r="B40" s="85" t="s">
        <v>284</v>
      </c>
      <c r="C40" s="85"/>
      <c r="D40" s="85"/>
    </row>
    <row r="41" spans="1:4" ht="15" customHeight="1" x14ac:dyDescent="0.25">
      <c r="A41" s="43"/>
      <c r="B41" s="85"/>
      <c r="C41" s="85" t="s">
        <v>285</v>
      </c>
      <c r="D41" s="85"/>
    </row>
    <row r="42" spans="1:4" ht="15" customHeight="1" x14ac:dyDescent="0.25">
      <c r="A42" s="43"/>
      <c r="B42" s="85"/>
      <c r="C42" s="85" t="s">
        <v>288</v>
      </c>
      <c r="D42" s="85"/>
    </row>
    <row r="43" spans="1:4" ht="15" customHeight="1" x14ac:dyDescent="0.25">
      <c r="A43" s="43"/>
      <c r="B43" s="85"/>
      <c r="C43" s="85" t="s">
        <v>286</v>
      </c>
      <c r="D43" s="85"/>
    </row>
    <row r="44" spans="1:4" s="83" customFormat="1" ht="15" customHeight="1" x14ac:dyDescent="0.25">
      <c r="B44" s="85"/>
      <c r="C44" s="85"/>
      <c r="D44" s="85"/>
    </row>
    <row r="45" spans="1:4" ht="15" customHeight="1" x14ac:dyDescent="0.25">
      <c r="A45" s="43"/>
      <c r="B45" s="43"/>
      <c r="C45" s="45" t="s">
        <v>136</v>
      </c>
    </row>
    <row r="46" spans="1:4" ht="15" customHeight="1" x14ac:dyDescent="0.25">
      <c r="A46" s="46"/>
      <c r="B46" s="43"/>
      <c r="C46" s="43"/>
    </row>
    <row r="47" spans="1:4" ht="15" customHeight="1" x14ac:dyDescent="0.25">
      <c r="A47" s="45">
        <v>11</v>
      </c>
      <c r="B47" s="45" t="s">
        <v>137</v>
      </c>
      <c r="C47" s="43"/>
    </row>
    <row r="48" spans="1:4" ht="15" customHeight="1" x14ac:dyDescent="0.25">
      <c r="A48" s="43"/>
      <c r="B48" s="43"/>
      <c r="C48" s="43"/>
    </row>
    <row r="49" spans="1:3" ht="15" customHeight="1" x14ac:dyDescent="0.25">
      <c r="A49" s="45">
        <v>12</v>
      </c>
      <c r="B49" s="45" t="s">
        <v>138</v>
      </c>
      <c r="C49" s="43"/>
    </row>
    <row r="50" spans="1:3" ht="15" customHeight="1" x14ac:dyDescent="0.25">
      <c r="A50" s="43"/>
      <c r="B50" s="43"/>
      <c r="C50" s="43"/>
    </row>
    <row r="51" spans="1:3" ht="15" customHeight="1" x14ac:dyDescent="0.25">
      <c r="A51" s="45">
        <v>13</v>
      </c>
      <c r="B51" s="45" t="s">
        <v>139</v>
      </c>
      <c r="C51" s="43"/>
    </row>
    <row r="52" spans="1:3" ht="15" customHeight="1" x14ac:dyDescent="0.25">
      <c r="A52" s="43"/>
      <c r="B52" s="43"/>
      <c r="C52" s="43"/>
    </row>
    <row r="53" spans="1:3" ht="15" customHeight="1" x14ac:dyDescent="0.25">
      <c r="A53" s="45">
        <v>14</v>
      </c>
      <c r="B53" s="45" t="s">
        <v>140</v>
      </c>
      <c r="C53" s="43"/>
    </row>
    <row r="54" spans="1:3" ht="15" customHeight="1" x14ac:dyDescent="0.25">
      <c r="A54" s="43"/>
      <c r="B54" s="43"/>
      <c r="C54" s="43"/>
    </row>
    <row r="55" spans="1:3" ht="26.25" customHeight="1" x14ac:dyDescent="0.25">
      <c r="A55" s="46" t="s">
        <v>104</v>
      </c>
      <c r="B55" s="43"/>
      <c r="C55" s="43"/>
    </row>
    <row r="57" spans="1:3" ht="15" customHeight="1" x14ac:dyDescent="0.25">
      <c r="A57" s="45">
        <v>17</v>
      </c>
      <c r="B57" s="45" t="s">
        <v>141</v>
      </c>
      <c r="C57" s="43"/>
    </row>
    <row r="58" spans="1:3" ht="15" customHeight="1" x14ac:dyDescent="0.25">
      <c r="A58" s="43"/>
      <c r="B58" s="43"/>
      <c r="C58" s="45" t="s">
        <v>142</v>
      </c>
    </row>
    <row r="60" spans="1:3" ht="15" customHeight="1" x14ac:dyDescent="0.25">
      <c r="A60" s="45">
        <v>18</v>
      </c>
      <c r="B60" s="45" t="s">
        <v>143</v>
      </c>
      <c r="C60" s="43"/>
    </row>
    <row r="62" spans="1:3" ht="15" customHeight="1" x14ac:dyDescent="0.25">
      <c r="A62" s="45">
        <v>19</v>
      </c>
      <c r="B62" s="45" t="s">
        <v>144</v>
      </c>
      <c r="C62" s="43"/>
    </row>
    <row r="64" spans="1:3" ht="15" customHeight="1" x14ac:dyDescent="0.25">
      <c r="A64" s="45">
        <v>20</v>
      </c>
      <c r="B64" s="45" t="s">
        <v>145</v>
      </c>
      <c r="C64" s="43"/>
    </row>
    <row r="66" spans="1:3" ht="15" customHeight="1" x14ac:dyDescent="0.25">
      <c r="A66" s="45">
        <v>21</v>
      </c>
      <c r="B66" s="45" t="s">
        <v>146</v>
      </c>
      <c r="C66" s="43"/>
    </row>
    <row r="68" spans="1:3" ht="26.25" customHeight="1" x14ac:dyDescent="0.25">
      <c r="A68" s="46" t="s">
        <v>105</v>
      </c>
      <c r="B68" s="43"/>
      <c r="C68" s="43"/>
    </row>
    <row r="69" spans="1:3" ht="15" customHeight="1" x14ac:dyDescent="0.25">
      <c r="A69" s="46"/>
      <c r="B69" s="43"/>
      <c r="C69" s="43"/>
    </row>
    <row r="70" spans="1:3" ht="15" customHeight="1" x14ac:dyDescent="0.25">
      <c r="A70" s="45">
        <v>22</v>
      </c>
      <c r="B70" s="45" t="s">
        <v>147</v>
      </c>
      <c r="C70" s="43"/>
    </row>
    <row r="71" spans="1:3" ht="15" customHeight="1" x14ac:dyDescent="0.25">
      <c r="A71" s="43"/>
      <c r="B71" s="45" t="s">
        <v>148</v>
      </c>
      <c r="C71" s="43"/>
    </row>
    <row r="72" spans="1:3" ht="15" customHeight="1" x14ac:dyDescent="0.25">
      <c r="A72" s="43"/>
      <c r="B72" s="43"/>
      <c r="C72" s="43"/>
    </row>
    <row r="73" spans="1:3" ht="15" customHeight="1" x14ac:dyDescent="0.25">
      <c r="A73" s="45">
        <v>23</v>
      </c>
      <c r="B73" s="45" t="s">
        <v>149</v>
      </c>
      <c r="C73" s="43"/>
    </row>
    <row r="74" spans="1:3" ht="15" customHeight="1" x14ac:dyDescent="0.25">
      <c r="A74" s="43"/>
      <c r="B74" s="45" t="s">
        <v>150</v>
      </c>
      <c r="C74" s="43"/>
    </row>
    <row r="75" spans="1:3" ht="15" customHeight="1" x14ac:dyDescent="0.25">
      <c r="A75" s="43"/>
      <c r="B75" s="43"/>
      <c r="C75" s="43"/>
    </row>
    <row r="76" spans="1:3" ht="15" customHeight="1" x14ac:dyDescent="0.25">
      <c r="A76" s="45">
        <v>24</v>
      </c>
      <c r="B76" s="45" t="s">
        <v>151</v>
      </c>
      <c r="C76" s="43"/>
    </row>
    <row r="77" spans="1:3" ht="15" customHeight="1" x14ac:dyDescent="0.25">
      <c r="A77" s="43"/>
      <c r="B77" s="43"/>
      <c r="C77" s="45" t="s">
        <v>152</v>
      </c>
    </row>
    <row r="78" spans="1:3" ht="15" customHeight="1" x14ac:dyDescent="0.25">
      <c r="A78" s="43"/>
      <c r="B78" s="43"/>
      <c r="C78" s="45" t="s">
        <v>153</v>
      </c>
    </row>
    <row r="79" spans="1:3" ht="15" customHeight="1" x14ac:dyDescent="0.25">
      <c r="A79" s="43"/>
      <c r="B79" s="43"/>
      <c r="C79" s="43"/>
    </row>
    <row r="80" spans="1:3" ht="15" customHeight="1" x14ac:dyDescent="0.25">
      <c r="A80" s="45">
        <v>25</v>
      </c>
      <c r="B80" s="45" t="s">
        <v>154</v>
      </c>
      <c r="C80" s="43"/>
    </row>
    <row r="81" spans="1:14" ht="15" customHeight="1" x14ac:dyDescent="0.25">
      <c r="A81" s="43"/>
      <c r="B81" s="43"/>
      <c r="C81" s="43"/>
    </row>
    <row r="82" spans="1:14" ht="15" customHeight="1" x14ac:dyDescent="0.25">
      <c r="A82" s="45">
        <v>26</v>
      </c>
      <c r="B82" s="45" t="s">
        <v>155</v>
      </c>
      <c r="C82" s="43"/>
      <c r="D82" s="43"/>
      <c r="E82" s="43"/>
      <c r="F82" s="43"/>
      <c r="G82" s="43"/>
      <c r="H82" s="43"/>
      <c r="I82" s="43"/>
      <c r="J82" s="43"/>
      <c r="K82" s="43"/>
      <c r="L82" s="43"/>
      <c r="M82" s="43"/>
      <c r="N82" s="43"/>
    </row>
    <row r="83" spans="1:14" ht="15" customHeight="1" x14ac:dyDescent="0.25">
      <c r="A83" s="46"/>
      <c r="B83" s="45" t="s">
        <v>156</v>
      </c>
      <c r="C83" s="43"/>
      <c r="D83" s="43"/>
      <c r="E83" s="43"/>
      <c r="F83" s="43"/>
      <c r="G83" s="43"/>
      <c r="H83" s="43"/>
      <c r="I83" s="43"/>
      <c r="J83" s="43"/>
      <c r="K83" s="43"/>
      <c r="L83" s="43"/>
      <c r="M83" s="43"/>
      <c r="N83" s="43"/>
    </row>
    <row r="84" spans="1:14" ht="15" customHeight="1" x14ac:dyDescent="0.25">
      <c r="A84" s="46"/>
      <c r="B84" s="43"/>
      <c r="C84" s="43"/>
      <c r="D84" s="43"/>
      <c r="E84" s="43"/>
      <c r="F84" s="43"/>
      <c r="G84" s="43"/>
      <c r="H84" s="43"/>
      <c r="I84" s="43"/>
      <c r="J84" s="43"/>
      <c r="K84" s="43"/>
      <c r="L84" s="43"/>
      <c r="M84" s="43"/>
      <c r="N84" s="43"/>
    </row>
    <row r="85" spans="1:14" ht="26.25" customHeight="1" x14ac:dyDescent="0.25">
      <c r="A85" s="46" t="s">
        <v>106</v>
      </c>
      <c r="B85" s="43"/>
      <c r="C85" s="43"/>
      <c r="D85" s="43"/>
      <c r="E85" s="43"/>
      <c r="F85" s="43"/>
      <c r="G85" s="43"/>
      <c r="H85" s="43"/>
      <c r="I85" s="43"/>
      <c r="J85" s="43"/>
      <c r="K85" s="43"/>
      <c r="L85" s="43"/>
      <c r="M85" s="43"/>
      <c r="N85" s="45" t="s">
        <v>5</v>
      </c>
    </row>
    <row r="86" spans="1:14" ht="15" customHeight="1" x14ac:dyDescent="0.25">
      <c r="A86" s="46"/>
      <c r="B86" s="43"/>
      <c r="C86" s="43"/>
      <c r="D86" s="43"/>
      <c r="E86" s="43"/>
      <c r="F86" s="43"/>
      <c r="G86" s="43"/>
      <c r="H86" s="43"/>
      <c r="I86" s="43"/>
      <c r="J86" s="43"/>
      <c r="K86" s="43"/>
      <c r="L86" s="43"/>
      <c r="M86" s="43"/>
      <c r="N86" s="43"/>
    </row>
    <row r="87" spans="1:14" ht="15" customHeight="1" x14ac:dyDescent="0.25">
      <c r="A87" s="45">
        <v>27</v>
      </c>
      <c r="B87" s="45" t="s">
        <v>157</v>
      </c>
      <c r="C87" s="43"/>
      <c r="D87" s="43"/>
      <c r="E87" s="43"/>
      <c r="F87" s="43"/>
      <c r="G87" s="43"/>
      <c r="H87" s="43"/>
      <c r="I87" s="43"/>
      <c r="J87" s="43"/>
      <c r="K87" s="43"/>
      <c r="L87" s="43"/>
      <c r="M87" s="43"/>
      <c r="N87" s="43"/>
    </row>
    <row r="89" spans="1:14" ht="15" customHeight="1" x14ac:dyDescent="0.25">
      <c r="A89" s="45">
        <v>28</v>
      </c>
      <c r="B89" s="45" t="s">
        <v>158</v>
      </c>
      <c r="C89" s="43"/>
      <c r="D89" s="43"/>
      <c r="E89" s="43"/>
      <c r="F89" s="43"/>
      <c r="G89" s="43"/>
      <c r="H89" s="43"/>
      <c r="I89" s="43"/>
      <c r="J89" s="43"/>
      <c r="K89" s="43"/>
      <c r="L89" s="43"/>
      <c r="M89" s="43"/>
      <c r="N89" s="43"/>
    </row>
    <row r="90" spans="1:14" ht="15" customHeight="1" x14ac:dyDescent="0.25">
      <c r="A90" s="43"/>
      <c r="B90" s="43"/>
      <c r="C90" s="43"/>
      <c r="D90" s="43"/>
      <c r="E90" s="43"/>
      <c r="F90" s="43"/>
      <c r="G90" s="43"/>
      <c r="H90" s="43"/>
      <c r="I90" s="43"/>
      <c r="J90" s="43"/>
      <c r="K90" s="43"/>
      <c r="L90" s="43"/>
      <c r="M90" s="43"/>
      <c r="N90" s="43"/>
    </row>
    <row r="91" spans="1:14" ht="15" customHeight="1" x14ac:dyDescent="0.25">
      <c r="A91" s="45">
        <v>29</v>
      </c>
      <c r="B91" s="45" t="s">
        <v>159</v>
      </c>
      <c r="C91" s="43"/>
      <c r="D91" s="43"/>
      <c r="E91" s="43"/>
      <c r="F91" s="43"/>
      <c r="G91" s="43"/>
      <c r="H91" s="43"/>
      <c r="I91" s="43"/>
      <c r="J91" s="43"/>
      <c r="K91" s="43"/>
      <c r="L91" s="43"/>
      <c r="M91" s="43"/>
      <c r="N91" s="43"/>
    </row>
    <row r="92" spans="1:14" ht="15" customHeight="1" x14ac:dyDescent="0.25">
      <c r="A92" s="43"/>
      <c r="B92" s="43"/>
      <c r="C92" s="45" t="s">
        <v>160</v>
      </c>
      <c r="D92" s="43"/>
      <c r="E92" s="43"/>
      <c r="F92" s="43"/>
      <c r="G92" s="43"/>
      <c r="H92" s="43"/>
      <c r="I92" s="43"/>
      <c r="J92" s="43"/>
      <c r="K92" s="43"/>
      <c r="L92" s="43"/>
      <c r="M92" s="43"/>
      <c r="N92" s="43"/>
    </row>
    <row r="93" spans="1:14" ht="15" customHeight="1" x14ac:dyDescent="0.25">
      <c r="A93" s="43"/>
      <c r="B93" s="43"/>
      <c r="C93" s="45" t="s">
        <v>161</v>
      </c>
      <c r="D93" s="43"/>
      <c r="E93" s="43"/>
      <c r="F93" s="43"/>
      <c r="G93" s="43"/>
      <c r="H93" s="43"/>
      <c r="I93" s="43"/>
      <c r="J93" s="43"/>
      <c r="K93" s="43"/>
      <c r="L93" s="43"/>
      <c r="M93" s="43"/>
      <c r="N93" s="43"/>
    </row>
    <row r="95" spans="1:14" ht="15" customHeight="1" x14ac:dyDescent="0.25">
      <c r="A95" s="45">
        <v>30</v>
      </c>
      <c r="B95" s="45" t="s">
        <v>162</v>
      </c>
      <c r="C95" s="43"/>
      <c r="D95" s="43"/>
      <c r="E95" s="43"/>
      <c r="F95" s="43"/>
      <c r="G95" s="43"/>
      <c r="H95" s="43"/>
      <c r="I95" s="43"/>
      <c r="J95" s="43"/>
      <c r="K95" s="43"/>
      <c r="L95" s="43"/>
      <c r="M95" s="43"/>
      <c r="N95" s="43"/>
    </row>
    <row r="96" spans="1:14" ht="15" customHeight="1" x14ac:dyDescent="0.25">
      <c r="A96" s="43"/>
      <c r="B96" s="43"/>
      <c r="C96" s="45" t="s">
        <v>163</v>
      </c>
      <c r="D96" s="43"/>
      <c r="E96" s="43"/>
      <c r="F96" s="43"/>
      <c r="G96" s="43"/>
      <c r="H96" s="43"/>
      <c r="I96" s="43"/>
      <c r="J96" s="43"/>
      <c r="K96" s="43"/>
      <c r="L96" s="43"/>
      <c r="M96" s="43"/>
      <c r="N96" s="43"/>
    </row>
    <row r="98" spans="1:16" ht="15" customHeight="1" x14ac:dyDescent="0.25">
      <c r="A98" s="45">
        <v>31</v>
      </c>
      <c r="B98" s="45" t="s">
        <v>164</v>
      </c>
      <c r="C98" s="43"/>
      <c r="D98" s="43"/>
      <c r="E98" s="43"/>
      <c r="F98" s="43"/>
      <c r="G98" s="43"/>
      <c r="H98" s="43"/>
      <c r="I98" s="43"/>
      <c r="J98" s="43"/>
      <c r="K98" s="43"/>
      <c r="L98" s="43"/>
      <c r="M98" s="43"/>
      <c r="N98" s="43"/>
      <c r="O98" s="43"/>
      <c r="P98" s="43"/>
    </row>
    <row r="100" spans="1:16" ht="15" customHeight="1" x14ac:dyDescent="0.25">
      <c r="A100" s="45">
        <v>32</v>
      </c>
      <c r="B100" s="45" t="s">
        <v>165</v>
      </c>
      <c r="C100" s="43"/>
      <c r="D100" s="43"/>
      <c r="E100" s="43"/>
      <c r="F100" s="43"/>
      <c r="G100" s="43"/>
      <c r="H100" s="43"/>
      <c r="I100" s="43"/>
      <c r="J100" s="43"/>
      <c r="K100" s="43"/>
      <c r="L100" s="43"/>
      <c r="M100" s="43"/>
      <c r="N100" s="43"/>
      <c r="O100" s="43"/>
      <c r="P100" s="43"/>
    </row>
    <row r="102" spans="1:16" ht="15" customHeight="1" x14ac:dyDescent="0.25">
      <c r="A102" s="45">
        <v>33</v>
      </c>
      <c r="B102" s="45" t="s">
        <v>166</v>
      </c>
      <c r="C102" s="43"/>
      <c r="D102" s="43"/>
      <c r="E102" s="43"/>
      <c r="F102" s="43"/>
      <c r="G102" s="43"/>
      <c r="H102" s="43"/>
      <c r="I102" s="43"/>
      <c r="J102" s="43"/>
      <c r="K102" s="43"/>
      <c r="L102" s="43"/>
      <c r="M102" s="43"/>
      <c r="N102" s="43"/>
      <c r="O102" s="43"/>
      <c r="P102" s="43"/>
    </row>
    <row r="103" spans="1:16" ht="15" customHeight="1" x14ac:dyDescent="0.25">
      <c r="A103" s="43"/>
      <c r="B103" s="43"/>
      <c r="C103" s="45" t="s">
        <v>167</v>
      </c>
      <c r="D103" s="43"/>
      <c r="E103" s="43"/>
      <c r="F103" s="43"/>
      <c r="G103" s="43"/>
      <c r="H103" s="43"/>
      <c r="I103" s="43"/>
      <c r="J103" s="43"/>
      <c r="K103" s="43"/>
      <c r="L103" s="43"/>
      <c r="M103" s="43"/>
      <c r="N103" s="43"/>
      <c r="O103" s="43"/>
      <c r="P103" s="43"/>
    </row>
    <row r="105" spans="1:16" ht="15" customHeight="1" x14ac:dyDescent="0.25">
      <c r="A105" s="45">
        <v>34</v>
      </c>
      <c r="B105" s="45" t="s">
        <v>168</v>
      </c>
      <c r="C105" s="43"/>
      <c r="D105" s="43"/>
      <c r="E105" s="43"/>
      <c r="F105" s="43"/>
      <c r="G105" s="43"/>
      <c r="H105" s="43"/>
      <c r="I105" s="43"/>
      <c r="J105" s="43"/>
      <c r="K105" s="43"/>
      <c r="L105" s="43"/>
      <c r="M105" s="43"/>
      <c r="N105" s="43"/>
      <c r="O105" s="43"/>
      <c r="P105" s="43"/>
    </row>
    <row r="106" spans="1:16" ht="15" customHeight="1" x14ac:dyDescent="0.25">
      <c r="A106" s="43"/>
      <c r="B106" s="43"/>
      <c r="C106" s="45" t="s">
        <v>169</v>
      </c>
      <c r="D106" s="43"/>
      <c r="E106" s="43"/>
      <c r="F106" s="43"/>
      <c r="G106" s="43"/>
      <c r="H106" s="43"/>
      <c r="I106" s="43"/>
      <c r="J106" s="43"/>
      <c r="K106" s="43"/>
      <c r="L106" s="43"/>
      <c r="M106" s="43"/>
      <c r="N106" s="43"/>
      <c r="O106" s="43"/>
      <c r="P106" s="43"/>
    </row>
    <row r="108" spans="1:16" ht="15" customHeight="1" x14ac:dyDescent="0.25">
      <c r="A108" s="45">
        <v>35</v>
      </c>
      <c r="B108" s="45" t="s">
        <v>170</v>
      </c>
      <c r="C108" s="43"/>
      <c r="D108" s="43"/>
      <c r="E108" s="43"/>
      <c r="F108" s="43"/>
      <c r="G108" s="43"/>
      <c r="H108" s="43"/>
      <c r="I108" s="43"/>
      <c r="J108" s="43"/>
      <c r="K108" s="43"/>
      <c r="L108" s="43"/>
      <c r="M108" s="43"/>
      <c r="N108" s="43"/>
      <c r="O108" s="43"/>
      <c r="P108" s="43"/>
    </row>
    <row r="110" spans="1:16" ht="26.25" customHeight="1" x14ac:dyDescent="0.25">
      <c r="A110" s="46" t="s">
        <v>107</v>
      </c>
      <c r="B110" s="43"/>
      <c r="C110" s="43"/>
      <c r="D110" s="43"/>
      <c r="E110" s="43"/>
      <c r="F110" s="43"/>
      <c r="G110" s="43"/>
      <c r="H110" s="43"/>
      <c r="I110" s="43"/>
      <c r="J110" s="43"/>
      <c r="K110" s="43"/>
      <c r="L110" s="43"/>
      <c r="M110" s="43"/>
      <c r="N110" s="43"/>
      <c r="O110" s="43"/>
      <c r="P110" s="45" t="s">
        <v>5</v>
      </c>
    </row>
    <row r="111" spans="1:16" ht="15" customHeight="1" x14ac:dyDescent="0.25">
      <c r="A111" s="46"/>
      <c r="B111" s="43"/>
      <c r="C111" s="43"/>
      <c r="D111" s="43"/>
      <c r="E111" s="43"/>
      <c r="F111" s="43"/>
      <c r="G111" s="43"/>
      <c r="H111" s="43"/>
      <c r="I111" s="43"/>
      <c r="J111" s="43"/>
      <c r="K111" s="43"/>
      <c r="L111" s="43"/>
      <c r="M111" s="43"/>
      <c r="N111" s="43"/>
      <c r="O111" s="43"/>
      <c r="P111" s="43"/>
    </row>
    <row r="112" spans="1:16" ht="15" customHeight="1" x14ac:dyDescent="0.25">
      <c r="A112" s="45">
        <v>29</v>
      </c>
      <c r="B112" s="45" t="s">
        <v>171</v>
      </c>
      <c r="C112" s="43"/>
      <c r="D112" s="43"/>
      <c r="E112" s="43"/>
      <c r="F112" s="43"/>
      <c r="G112" s="43"/>
      <c r="H112" s="43"/>
      <c r="I112" s="43"/>
      <c r="J112" s="43"/>
      <c r="K112" s="43"/>
      <c r="L112" s="43"/>
      <c r="M112" s="43"/>
      <c r="N112" s="43"/>
      <c r="O112" s="43"/>
      <c r="P112" s="43"/>
    </row>
    <row r="113" spans="1:16" ht="15" customHeight="1" x14ac:dyDescent="0.25">
      <c r="A113" s="43"/>
      <c r="B113" s="43"/>
      <c r="C113" s="45" t="s">
        <v>172</v>
      </c>
      <c r="D113" s="43"/>
      <c r="E113" s="43"/>
      <c r="F113" s="43"/>
      <c r="G113" s="43"/>
      <c r="H113" s="43"/>
      <c r="I113" s="43"/>
      <c r="J113" s="43"/>
      <c r="K113" s="43"/>
      <c r="L113" s="43"/>
      <c r="M113" s="43"/>
      <c r="N113" s="43"/>
      <c r="O113" s="43"/>
      <c r="P113" s="43"/>
    </row>
    <row r="115" spans="1:16" ht="15" customHeight="1" x14ac:dyDescent="0.25">
      <c r="A115" s="45">
        <v>30</v>
      </c>
      <c r="B115" s="45" t="s">
        <v>173</v>
      </c>
      <c r="C115" s="43"/>
    </row>
    <row r="116" spans="1:16" ht="15" customHeight="1" x14ac:dyDescent="0.25">
      <c r="A116" s="43"/>
      <c r="B116" s="43"/>
      <c r="C116" s="45" t="s">
        <v>174</v>
      </c>
    </row>
    <row r="117" spans="1:16" ht="15" customHeight="1" x14ac:dyDescent="0.25">
      <c r="A117" s="43"/>
      <c r="B117" s="43"/>
      <c r="C117" s="45" t="s">
        <v>175</v>
      </c>
    </row>
    <row r="119" spans="1:16" ht="15" customHeight="1" x14ac:dyDescent="0.25">
      <c r="A119" s="45">
        <v>31</v>
      </c>
      <c r="B119" s="45" t="s">
        <v>176</v>
      </c>
      <c r="C119" s="43"/>
    </row>
    <row r="120" spans="1:16" ht="15" customHeight="1" x14ac:dyDescent="0.25">
      <c r="A120" s="43"/>
      <c r="B120" s="43"/>
      <c r="C120" s="45" t="s">
        <v>177</v>
      </c>
    </row>
    <row r="121" spans="1:16" ht="15" customHeight="1" x14ac:dyDescent="0.25">
      <c r="A121" s="43"/>
      <c r="B121" s="43"/>
      <c r="C121" s="45" t="s">
        <v>178</v>
      </c>
    </row>
    <row r="122" spans="1:16" ht="15" customHeight="1" x14ac:dyDescent="0.25">
      <c r="A122" s="43"/>
      <c r="B122" s="43"/>
      <c r="C122" s="45" t="s">
        <v>179</v>
      </c>
    </row>
    <row r="123" spans="1:16" ht="15" customHeight="1" x14ac:dyDescent="0.25">
      <c r="A123" s="43"/>
      <c r="B123" s="43"/>
      <c r="C123" s="45" t="s">
        <v>180</v>
      </c>
    </row>
    <row r="125" spans="1:16" ht="15" customHeight="1" x14ac:dyDescent="0.25">
      <c r="A125" s="45">
        <v>32</v>
      </c>
      <c r="B125" s="45" t="s">
        <v>181</v>
      </c>
      <c r="C125" s="43"/>
    </row>
    <row r="126" spans="1:16" ht="15" customHeight="1" x14ac:dyDescent="0.25">
      <c r="A126" s="43"/>
      <c r="B126" s="43"/>
      <c r="C126" s="45" t="s">
        <v>182</v>
      </c>
    </row>
    <row r="128" spans="1:16" ht="15" customHeight="1" x14ac:dyDescent="0.25">
      <c r="A128" s="45">
        <v>33</v>
      </c>
      <c r="B128" s="45" t="s">
        <v>183</v>
      </c>
      <c r="C128" s="43"/>
    </row>
    <row r="129" spans="1:19" ht="15" customHeight="1" x14ac:dyDescent="0.25">
      <c r="A129" s="43"/>
      <c r="B129" s="43"/>
      <c r="C129" s="45" t="s">
        <v>184</v>
      </c>
    </row>
    <row r="130" spans="1:19" ht="15" customHeight="1" x14ac:dyDescent="0.25">
      <c r="A130" s="43"/>
      <c r="B130" s="43"/>
      <c r="C130" s="45" t="s">
        <v>185</v>
      </c>
      <c r="D130" s="43"/>
      <c r="E130" s="43"/>
      <c r="F130" s="43"/>
      <c r="G130" s="43"/>
      <c r="H130" s="43"/>
      <c r="I130" s="43"/>
      <c r="J130" s="43"/>
      <c r="K130" s="43"/>
      <c r="L130" s="43"/>
      <c r="M130" s="43"/>
      <c r="N130" s="43"/>
      <c r="O130" s="43"/>
      <c r="P130" s="43"/>
      <c r="Q130" s="43"/>
      <c r="R130" s="43"/>
      <c r="S130" s="43"/>
    </row>
    <row r="131" spans="1:19" ht="15" customHeight="1" x14ac:dyDescent="0.25">
      <c r="A131" s="43"/>
      <c r="B131" s="43"/>
      <c r="C131" s="45" t="s">
        <v>186</v>
      </c>
      <c r="D131" s="43"/>
      <c r="E131" s="43"/>
      <c r="F131" s="43"/>
      <c r="G131" s="43"/>
      <c r="H131" s="43"/>
      <c r="I131" s="43"/>
      <c r="J131" s="43"/>
      <c r="K131" s="43"/>
      <c r="L131" s="43"/>
      <c r="M131" s="43"/>
      <c r="N131" s="43"/>
      <c r="O131" s="43"/>
      <c r="P131" s="43"/>
      <c r="Q131" s="43"/>
      <c r="R131" s="43"/>
      <c r="S131" s="43"/>
    </row>
    <row r="132" spans="1:19" ht="15" customHeight="1" x14ac:dyDescent="0.25">
      <c r="A132" s="43"/>
      <c r="B132" s="43"/>
      <c r="C132" s="45" t="s">
        <v>187</v>
      </c>
      <c r="D132" s="43"/>
      <c r="E132" s="43"/>
      <c r="F132" s="43"/>
      <c r="G132" s="43"/>
      <c r="H132" s="43"/>
      <c r="I132" s="43"/>
      <c r="J132" s="43"/>
      <c r="K132" s="43"/>
      <c r="L132" s="43"/>
      <c r="M132" s="43"/>
      <c r="N132" s="43"/>
      <c r="O132" s="43"/>
      <c r="P132" s="43"/>
      <c r="Q132" s="43"/>
      <c r="R132" s="43"/>
      <c r="S132" s="43"/>
    </row>
    <row r="133" spans="1:19" ht="15" customHeight="1" x14ac:dyDescent="0.25">
      <c r="A133" s="43"/>
      <c r="B133" s="43"/>
      <c r="C133" s="45" t="s">
        <v>188</v>
      </c>
      <c r="D133" s="43"/>
      <c r="E133" s="43"/>
      <c r="F133" s="43"/>
      <c r="G133" s="43"/>
      <c r="H133" s="43"/>
      <c r="I133" s="43"/>
      <c r="J133" s="43"/>
      <c r="K133" s="43"/>
      <c r="L133" s="43"/>
      <c r="M133" s="43"/>
      <c r="N133" s="43"/>
      <c r="O133" s="43"/>
      <c r="P133" s="43"/>
      <c r="Q133" s="43"/>
      <c r="R133" s="43"/>
      <c r="S133" s="43"/>
    </row>
    <row r="134" spans="1:19" ht="15" customHeight="1" x14ac:dyDescent="0.25">
      <c r="A134" s="43"/>
      <c r="B134" s="43"/>
      <c r="C134" s="45" t="s">
        <v>189</v>
      </c>
      <c r="D134" s="43"/>
      <c r="E134" s="43"/>
      <c r="F134" s="43"/>
      <c r="G134" s="43"/>
      <c r="H134" s="43"/>
      <c r="I134" s="43"/>
      <c r="J134" s="43"/>
      <c r="K134" s="43"/>
      <c r="L134" s="43"/>
      <c r="M134" s="43"/>
      <c r="N134" s="43"/>
      <c r="O134" s="43"/>
      <c r="P134" s="43"/>
      <c r="Q134" s="43"/>
      <c r="R134" s="43"/>
      <c r="S134" s="43"/>
    </row>
    <row r="136" spans="1:19" ht="15" customHeight="1" x14ac:dyDescent="0.25">
      <c r="A136" s="45">
        <v>34</v>
      </c>
      <c r="B136" s="45" t="s">
        <v>190</v>
      </c>
      <c r="C136" s="43"/>
      <c r="D136" s="43"/>
      <c r="E136" s="43"/>
      <c r="F136" s="43"/>
      <c r="G136" s="43"/>
      <c r="H136" s="43"/>
      <c r="I136" s="43"/>
      <c r="J136" s="43"/>
      <c r="K136" s="43"/>
      <c r="L136" s="43"/>
      <c r="M136" s="43"/>
      <c r="N136" s="43"/>
      <c r="O136" s="43"/>
      <c r="P136" s="43"/>
      <c r="Q136" s="43"/>
      <c r="R136" s="43"/>
      <c r="S136" s="43"/>
    </row>
    <row r="137" spans="1:19" ht="15" customHeight="1" x14ac:dyDescent="0.25">
      <c r="A137" s="43"/>
      <c r="B137" s="45">
        <v>1</v>
      </c>
      <c r="C137" s="45" t="s">
        <v>191</v>
      </c>
      <c r="D137" s="43"/>
      <c r="E137" s="43"/>
      <c r="F137" s="43"/>
      <c r="G137" s="43"/>
      <c r="H137" s="43"/>
      <c r="I137" s="43"/>
      <c r="J137" s="43"/>
      <c r="K137" s="43"/>
      <c r="L137" s="43"/>
      <c r="M137" s="43"/>
      <c r="N137" s="43"/>
      <c r="O137" s="43"/>
      <c r="P137" s="43"/>
      <c r="Q137" s="43"/>
      <c r="R137" s="45" t="s">
        <v>192</v>
      </c>
      <c r="S137" s="43"/>
    </row>
    <row r="138" spans="1:19" ht="15" customHeight="1" x14ac:dyDescent="0.25">
      <c r="A138" s="43"/>
      <c r="B138" s="45">
        <v>2</v>
      </c>
      <c r="C138" s="45" t="s">
        <v>193</v>
      </c>
      <c r="D138" s="43"/>
      <c r="E138" s="43"/>
      <c r="F138" s="43"/>
      <c r="G138" s="43"/>
      <c r="H138" s="43"/>
      <c r="I138" s="43"/>
      <c r="J138" s="43"/>
      <c r="K138" s="43"/>
      <c r="L138" s="43"/>
      <c r="M138" s="43"/>
      <c r="N138" s="43"/>
      <c r="O138" s="43"/>
      <c r="P138" s="43"/>
      <c r="Q138" s="43"/>
      <c r="R138" s="43"/>
      <c r="S138" s="43"/>
    </row>
    <row r="139" spans="1:19" ht="15" customHeight="1" x14ac:dyDescent="0.25">
      <c r="A139" s="43"/>
      <c r="B139" s="45">
        <v>3</v>
      </c>
      <c r="C139" s="45" t="s">
        <v>194</v>
      </c>
      <c r="D139" s="43"/>
      <c r="E139" s="43"/>
      <c r="F139" s="43"/>
      <c r="G139" s="43"/>
      <c r="H139" s="43"/>
      <c r="I139" s="43"/>
      <c r="J139" s="43"/>
      <c r="K139" s="43"/>
      <c r="L139" s="43"/>
      <c r="M139" s="43"/>
      <c r="N139" s="43"/>
      <c r="O139" s="43"/>
      <c r="P139" s="43"/>
      <c r="Q139" s="43"/>
      <c r="R139" s="47" t="s">
        <v>113</v>
      </c>
      <c r="S139" s="47">
        <v>4</v>
      </c>
    </row>
    <row r="140" spans="1:19" ht="15" customHeight="1" x14ac:dyDescent="0.25">
      <c r="A140" s="43"/>
      <c r="B140" s="45">
        <v>4</v>
      </c>
      <c r="C140" s="45" t="s">
        <v>195</v>
      </c>
      <c r="D140" s="43"/>
      <c r="E140" s="43"/>
      <c r="F140" s="43"/>
      <c r="G140" s="43"/>
      <c r="H140" s="43"/>
      <c r="I140" s="43"/>
      <c r="J140" s="43"/>
      <c r="K140" s="43"/>
      <c r="L140" s="43"/>
      <c r="M140" s="43"/>
      <c r="N140" s="43"/>
      <c r="O140" s="43"/>
      <c r="P140" s="43"/>
      <c r="Q140" s="43"/>
      <c r="R140" s="47" t="s">
        <v>115</v>
      </c>
      <c r="S140" s="47">
        <v>3</v>
      </c>
    </row>
    <row r="141" spans="1:19" ht="15" customHeight="1" x14ac:dyDescent="0.25">
      <c r="A141" s="43"/>
      <c r="B141" s="45">
        <v>5</v>
      </c>
      <c r="C141" s="45" t="s">
        <v>196</v>
      </c>
      <c r="D141" s="43"/>
      <c r="E141" s="43"/>
      <c r="F141" s="43"/>
      <c r="G141" s="43"/>
      <c r="H141" s="43"/>
      <c r="I141" s="43"/>
      <c r="J141" s="43"/>
      <c r="K141" s="43"/>
      <c r="L141" s="43"/>
      <c r="M141" s="43"/>
      <c r="N141" s="43"/>
      <c r="O141" s="43"/>
      <c r="P141" s="43"/>
      <c r="Q141" s="43"/>
      <c r="R141" s="47" t="s">
        <v>116</v>
      </c>
      <c r="S141" s="47">
        <v>2</v>
      </c>
    </row>
    <row r="142" spans="1:19" ht="15" customHeight="1" x14ac:dyDescent="0.25">
      <c r="A142" s="43"/>
      <c r="B142" s="43"/>
      <c r="C142" s="43"/>
      <c r="D142" s="43"/>
      <c r="E142" s="43"/>
      <c r="F142" s="43"/>
      <c r="G142" s="43"/>
      <c r="H142" s="43"/>
      <c r="I142" s="43"/>
      <c r="J142" s="43"/>
      <c r="K142" s="43"/>
      <c r="L142" s="43"/>
      <c r="M142" s="43"/>
      <c r="N142" s="43"/>
      <c r="O142" s="43"/>
      <c r="P142" s="43"/>
      <c r="Q142" s="43"/>
      <c r="R142" s="48" t="s">
        <v>119</v>
      </c>
      <c r="S142" s="48">
        <v>4</v>
      </c>
    </row>
    <row r="143" spans="1:19" ht="15" customHeight="1" x14ac:dyDescent="0.25">
      <c r="A143" s="43"/>
      <c r="B143" s="43"/>
      <c r="C143" s="43"/>
      <c r="D143" s="43"/>
      <c r="E143" s="43"/>
      <c r="F143" s="43"/>
      <c r="G143" s="43"/>
      <c r="H143" s="43"/>
      <c r="I143" s="43"/>
      <c r="J143" s="43"/>
      <c r="K143" s="43"/>
      <c r="L143" s="43"/>
      <c r="M143" s="43"/>
      <c r="N143" s="43"/>
      <c r="O143" s="43"/>
      <c r="P143" s="43"/>
      <c r="Q143" s="43"/>
      <c r="R143" s="48" t="s">
        <v>121</v>
      </c>
      <c r="S143" s="48">
        <v>3</v>
      </c>
    </row>
    <row r="144" spans="1:19" ht="15" customHeight="1" x14ac:dyDescent="0.25">
      <c r="A144" s="43"/>
      <c r="B144" s="43"/>
      <c r="C144" s="43"/>
      <c r="D144" s="43"/>
      <c r="E144" s="43"/>
      <c r="F144" s="43"/>
      <c r="G144" s="43"/>
      <c r="H144" s="43"/>
      <c r="I144" s="43"/>
      <c r="J144" s="43"/>
      <c r="K144" s="43"/>
      <c r="L144" s="43"/>
      <c r="M144" s="43"/>
      <c r="N144" s="43"/>
      <c r="O144" s="43"/>
      <c r="P144" s="43"/>
      <c r="Q144" s="43"/>
      <c r="R144" s="48" t="s">
        <v>122</v>
      </c>
      <c r="S144" s="48">
        <v>2</v>
      </c>
    </row>
    <row r="145" spans="1:19" ht="15" customHeight="1" x14ac:dyDescent="0.25">
      <c r="A145" s="43"/>
      <c r="B145" s="43"/>
      <c r="C145" s="43"/>
      <c r="D145" s="43"/>
      <c r="E145" s="43"/>
      <c r="F145" s="43"/>
      <c r="G145" s="43"/>
      <c r="H145" s="43"/>
      <c r="I145" s="43"/>
      <c r="J145" s="43"/>
      <c r="K145" s="43"/>
      <c r="L145" s="43"/>
      <c r="M145" s="43"/>
      <c r="N145" s="43"/>
      <c r="O145" s="43"/>
      <c r="P145" s="43"/>
      <c r="Q145" s="43"/>
      <c r="R145" s="48" t="s">
        <v>124</v>
      </c>
      <c r="S145" s="48">
        <v>1</v>
      </c>
    </row>
    <row r="146" spans="1:19" ht="15" customHeight="1" x14ac:dyDescent="0.25">
      <c r="A146" s="43"/>
      <c r="B146" s="43"/>
      <c r="C146" s="43"/>
      <c r="D146" s="43"/>
      <c r="E146" s="43"/>
      <c r="F146" s="43"/>
      <c r="G146" s="43"/>
      <c r="H146" s="43"/>
      <c r="I146" s="43"/>
      <c r="J146" s="43"/>
      <c r="K146" s="43"/>
      <c r="L146" s="43"/>
      <c r="M146" s="43"/>
      <c r="N146" s="43"/>
      <c r="O146" s="43"/>
      <c r="P146" s="43"/>
      <c r="Q146" s="43"/>
      <c r="R146" s="48" t="s">
        <v>125</v>
      </c>
      <c r="S146" s="48">
        <v>1</v>
      </c>
    </row>
    <row r="147" spans="1:19" ht="15" customHeight="1" x14ac:dyDescent="0.25">
      <c r="A147" s="43"/>
      <c r="B147" s="43"/>
      <c r="C147" s="43"/>
      <c r="D147" s="43"/>
      <c r="E147" s="43"/>
      <c r="F147" s="43"/>
      <c r="G147" s="43"/>
      <c r="H147" s="43"/>
      <c r="I147" s="43"/>
      <c r="J147" s="43"/>
      <c r="K147" s="43"/>
      <c r="L147" s="43"/>
      <c r="M147" s="43"/>
      <c r="N147" s="43"/>
      <c r="O147" s="43"/>
      <c r="P147" s="43"/>
      <c r="Q147" s="43"/>
      <c r="R147" s="48" t="s">
        <v>197</v>
      </c>
      <c r="S147" s="48">
        <v>1</v>
      </c>
    </row>
    <row r="149" spans="1:19" ht="15" customHeight="1" x14ac:dyDescent="0.25">
      <c r="A149" s="43"/>
      <c r="B149" s="43"/>
      <c r="C149" s="43"/>
      <c r="D149" s="43"/>
      <c r="E149" s="43"/>
      <c r="F149" s="43"/>
      <c r="G149" s="43"/>
      <c r="H149" s="43"/>
      <c r="I149" s="43"/>
      <c r="J149" s="43"/>
      <c r="K149" s="43"/>
      <c r="L149" s="43"/>
      <c r="M149" s="43"/>
      <c r="N149" s="43"/>
      <c r="O149" s="43"/>
      <c r="P149" s="43"/>
      <c r="Q149" s="43"/>
      <c r="R149" s="45" t="s">
        <v>12</v>
      </c>
      <c r="S149" s="45">
        <v>21</v>
      </c>
    </row>
    <row r="153" spans="1:19" ht="15" customHeight="1" x14ac:dyDescent="0.25">
      <c r="A153" s="64"/>
      <c r="B153" s="50"/>
      <c r="C153" s="49"/>
      <c r="D153" s="49"/>
      <c r="E153" s="51"/>
      <c r="F153" s="52"/>
      <c r="G153" s="50"/>
      <c r="H153" s="50"/>
      <c r="I153" s="43"/>
      <c r="J153" s="43"/>
      <c r="K153" s="43"/>
      <c r="L153" s="43"/>
      <c r="M153" s="43"/>
      <c r="N153" s="43"/>
      <c r="O153" s="43"/>
      <c r="P153" s="43"/>
      <c r="Q153" s="43"/>
      <c r="R153" s="43"/>
      <c r="S153" s="43"/>
    </row>
    <row r="154" spans="1:19" ht="15" customHeight="1" x14ac:dyDescent="0.25">
      <c r="A154" s="50"/>
      <c r="B154" s="50"/>
      <c r="C154" s="50"/>
      <c r="D154" s="50"/>
      <c r="E154" s="51"/>
      <c r="F154" s="52"/>
      <c r="G154" s="52"/>
      <c r="H154" s="52"/>
      <c r="I154" s="43"/>
      <c r="J154" s="43"/>
      <c r="K154" s="43"/>
      <c r="L154" s="43"/>
      <c r="M154" s="43"/>
      <c r="N154" s="43"/>
      <c r="O154" s="43"/>
      <c r="P154" s="43"/>
      <c r="Q154" s="43"/>
      <c r="R154" s="43"/>
      <c r="S154" s="43"/>
    </row>
    <row r="155" spans="1:19" ht="15" customHeight="1" x14ac:dyDescent="0.25">
      <c r="A155" s="50"/>
      <c r="B155" s="50"/>
      <c r="C155" s="50"/>
      <c r="D155" s="50"/>
      <c r="E155" s="51"/>
      <c r="F155" s="53"/>
      <c r="G155" s="50"/>
      <c r="H155" s="53"/>
      <c r="I155" s="43"/>
      <c r="J155" s="43"/>
      <c r="K155" s="43"/>
      <c r="L155" s="43"/>
      <c r="M155" s="43"/>
      <c r="N155" s="43"/>
      <c r="O155" s="43"/>
      <c r="P155" s="43"/>
      <c r="Q155" s="43"/>
      <c r="R155" s="43"/>
      <c r="S155" s="43"/>
    </row>
    <row r="156" spans="1:19" ht="15" customHeight="1" x14ac:dyDescent="0.25">
      <c r="A156" s="50"/>
      <c r="B156" s="50"/>
      <c r="C156" s="50"/>
      <c r="D156" s="50"/>
      <c r="E156" s="51"/>
      <c r="F156" s="53"/>
      <c r="G156" s="50"/>
      <c r="H156" s="53"/>
      <c r="I156" s="43"/>
      <c r="J156" s="43"/>
      <c r="K156" s="43"/>
      <c r="L156" s="43"/>
      <c r="M156" s="43"/>
      <c r="N156" s="43"/>
      <c r="O156" s="43"/>
      <c r="P156" s="43"/>
      <c r="Q156" s="43"/>
      <c r="R156" s="43"/>
      <c r="S156" s="43"/>
    </row>
    <row r="157" spans="1:19" ht="15" customHeight="1" x14ac:dyDescent="0.25">
      <c r="A157" s="50"/>
      <c r="B157" s="50"/>
      <c r="C157" s="50"/>
      <c r="D157" s="50"/>
      <c r="E157" s="51"/>
      <c r="F157" s="53"/>
      <c r="G157" s="50"/>
      <c r="H157" s="53"/>
      <c r="I157" s="43"/>
      <c r="J157" s="43"/>
      <c r="K157" s="43"/>
      <c r="L157" s="43"/>
      <c r="M157" s="43"/>
      <c r="N157" s="43"/>
      <c r="O157" s="43"/>
      <c r="P157" s="43"/>
      <c r="Q157" s="43"/>
      <c r="R157" s="43"/>
      <c r="S157" s="43"/>
    </row>
    <row r="158" spans="1:19" ht="15" customHeight="1" x14ac:dyDescent="0.25">
      <c r="A158" s="50"/>
      <c r="B158" s="50"/>
      <c r="C158" s="50"/>
      <c r="D158" s="50"/>
      <c r="E158" s="51"/>
      <c r="F158" s="53"/>
      <c r="G158" s="50"/>
      <c r="H158" s="53"/>
      <c r="I158" s="43"/>
      <c r="J158" s="43"/>
      <c r="K158" s="43"/>
      <c r="L158" s="43"/>
      <c r="M158" s="43"/>
      <c r="N158" s="43"/>
      <c r="O158" s="43"/>
      <c r="P158" s="43"/>
      <c r="Q158" s="43"/>
      <c r="R158" s="43"/>
      <c r="S158" s="43"/>
    </row>
    <row r="159" spans="1:19" ht="15" customHeight="1" x14ac:dyDescent="0.25">
      <c r="A159" s="50"/>
      <c r="B159" s="50"/>
      <c r="C159" s="50"/>
      <c r="D159" s="50"/>
      <c r="E159" s="51"/>
      <c r="F159" s="53"/>
      <c r="G159" s="50"/>
      <c r="H159" s="53"/>
      <c r="I159" s="43"/>
      <c r="J159" s="43"/>
      <c r="K159" s="43"/>
      <c r="L159" s="43"/>
      <c r="M159" s="43"/>
      <c r="N159" s="43"/>
      <c r="O159" s="43"/>
      <c r="P159" s="43"/>
      <c r="Q159" s="43"/>
      <c r="R159" s="43"/>
      <c r="S159" s="43"/>
    </row>
    <row r="160" spans="1:19" ht="15" customHeight="1" x14ac:dyDescent="0.25">
      <c r="A160" s="50"/>
      <c r="B160" s="54"/>
      <c r="C160" s="50"/>
      <c r="D160" s="50"/>
      <c r="E160" s="51"/>
      <c r="F160" s="50"/>
      <c r="G160" s="50"/>
      <c r="H160" s="53"/>
      <c r="I160" s="43"/>
      <c r="J160" s="43"/>
      <c r="K160" s="43"/>
      <c r="L160" s="43"/>
      <c r="M160" s="43"/>
      <c r="N160" s="43"/>
      <c r="O160" s="43"/>
      <c r="P160" s="43"/>
      <c r="Q160" s="43"/>
      <c r="R160" s="43"/>
      <c r="S160" s="43"/>
    </row>
    <row r="161" spans="1:8" ht="15" customHeight="1" x14ac:dyDescent="0.25">
      <c r="A161" s="50"/>
      <c r="B161" s="50"/>
      <c r="C161" s="50"/>
      <c r="D161" s="50"/>
      <c r="E161" s="51"/>
      <c r="F161" s="50"/>
      <c r="G161" s="50"/>
      <c r="H161" s="55"/>
    </row>
    <row r="162" spans="1:8" ht="15" customHeight="1" x14ac:dyDescent="0.25">
      <c r="A162" s="50"/>
      <c r="B162" s="49"/>
      <c r="C162" s="50"/>
      <c r="D162" s="50"/>
      <c r="E162" s="51"/>
      <c r="F162" s="50"/>
      <c r="G162" s="50"/>
      <c r="H162" s="50"/>
    </row>
    <row r="163" spans="1:8" ht="15" customHeight="1" x14ac:dyDescent="0.25">
      <c r="A163" s="50"/>
      <c r="B163" s="49"/>
      <c r="C163" s="50"/>
      <c r="D163" s="50"/>
      <c r="E163" s="57"/>
      <c r="F163" s="57"/>
      <c r="G163" s="50"/>
      <c r="H163" s="50"/>
    </row>
    <row r="164" spans="1:8" ht="15" customHeight="1" x14ac:dyDescent="0.25">
      <c r="A164" s="50"/>
      <c r="B164" s="50"/>
      <c r="C164" s="50"/>
      <c r="D164" s="50"/>
      <c r="E164" s="53"/>
      <c r="F164" s="50"/>
      <c r="G164" s="50"/>
      <c r="H164" s="58"/>
    </row>
    <row r="165" spans="1:8" ht="15" customHeight="1" x14ac:dyDescent="0.25">
      <c r="A165" s="50"/>
      <c r="B165" s="50"/>
      <c r="C165" s="50"/>
      <c r="D165" s="50"/>
      <c r="E165" s="50"/>
      <c r="F165" s="50"/>
      <c r="G165" s="50"/>
      <c r="H165" s="59"/>
    </row>
    <row r="166" spans="1:8" ht="15" customHeight="1" x14ac:dyDescent="0.25">
      <c r="A166" s="50"/>
      <c r="B166" s="50"/>
      <c r="C166" s="50"/>
      <c r="D166" s="50"/>
      <c r="E166" s="50"/>
      <c r="F166" s="50"/>
      <c r="G166" s="50"/>
      <c r="H166" s="60"/>
    </row>
    <row r="167" spans="1:8" ht="15" customHeight="1" x14ac:dyDescent="0.25">
      <c r="A167" s="50"/>
      <c r="B167" s="50"/>
      <c r="C167" s="50"/>
      <c r="D167" s="50"/>
      <c r="E167" s="50"/>
      <c r="F167" s="50"/>
      <c r="G167" s="50"/>
      <c r="H167" s="56"/>
    </row>
    <row r="168" spans="1:8" ht="15" customHeight="1" x14ac:dyDescent="0.25">
      <c r="A168" s="50"/>
      <c r="B168" s="50"/>
      <c r="C168" s="50"/>
      <c r="D168" s="50"/>
      <c r="E168" s="50"/>
      <c r="F168" s="50"/>
      <c r="G168" s="50"/>
      <c r="H168" s="61"/>
    </row>
    <row r="169" spans="1:8" ht="15" customHeight="1" x14ac:dyDescent="0.25">
      <c r="A169" s="50"/>
      <c r="B169" s="50"/>
      <c r="C169" s="50"/>
      <c r="D169" s="50"/>
      <c r="E169" s="50"/>
      <c r="F169" s="52"/>
      <c r="G169" s="50"/>
      <c r="H169" s="50"/>
    </row>
    <row r="170" spans="1:8" ht="15" customHeight="1" x14ac:dyDescent="0.25">
      <c r="A170" s="50"/>
      <c r="B170" s="50"/>
      <c r="C170" s="50"/>
      <c r="D170" s="50"/>
      <c r="E170" s="50"/>
      <c r="F170" s="62"/>
      <c r="G170" s="50"/>
      <c r="H170" s="63"/>
    </row>
    <row r="171" spans="1:8" ht="15" customHeight="1" x14ac:dyDescent="0.25">
      <c r="A171" s="50"/>
      <c r="B171" s="50"/>
      <c r="C171" s="50"/>
      <c r="D171" s="50"/>
      <c r="E171" s="50"/>
      <c r="F171" s="62"/>
      <c r="G171" s="50"/>
      <c r="H171" s="63"/>
    </row>
    <row r="172" spans="1:8" ht="15" customHeight="1" x14ac:dyDescent="0.25">
      <c r="A172" s="50"/>
      <c r="B172" s="50"/>
      <c r="C172" s="50"/>
      <c r="D172" s="50"/>
      <c r="E172" s="50"/>
      <c r="F172" s="62"/>
      <c r="G172" s="50"/>
      <c r="H172" s="63"/>
    </row>
    <row r="173" spans="1:8" ht="15" customHeight="1" x14ac:dyDescent="0.25">
      <c r="A173" s="50"/>
      <c r="B173" s="50"/>
      <c r="C173" s="50"/>
      <c r="D173" s="50"/>
      <c r="E173" s="50"/>
      <c r="F173" s="62"/>
      <c r="G173" s="50"/>
      <c r="H173" s="63"/>
    </row>
    <row r="174" spans="1:8" ht="15" customHeight="1" x14ac:dyDescent="0.25">
      <c r="A174" s="50"/>
      <c r="B174" s="50"/>
      <c r="C174" s="50"/>
      <c r="D174" s="50"/>
      <c r="E174" s="50"/>
      <c r="F174" s="62"/>
      <c r="G174" s="50"/>
      <c r="H174" s="63"/>
    </row>
    <row r="175" spans="1:8" ht="15" customHeight="1" x14ac:dyDescent="0.25">
      <c r="A175" s="50"/>
      <c r="B175" s="50"/>
      <c r="C175" s="50"/>
      <c r="D175" s="50"/>
      <c r="E175" s="50"/>
      <c r="F175" s="62"/>
      <c r="G175" s="50"/>
      <c r="H175" s="63"/>
    </row>
    <row r="176" spans="1:8" ht="15" customHeight="1" x14ac:dyDescent="0.25">
      <c r="A176" s="50"/>
      <c r="B176" s="50"/>
      <c r="C176" s="50"/>
      <c r="D176" s="50"/>
      <c r="E176" s="50"/>
      <c r="F176" s="62"/>
      <c r="G176" s="50"/>
      <c r="H176" s="63"/>
    </row>
    <row r="177" spans="1:8" ht="15" customHeight="1" x14ac:dyDescent="0.25">
      <c r="A177" s="50"/>
      <c r="B177" s="50"/>
      <c r="C177" s="50"/>
      <c r="D177" s="50"/>
      <c r="E177" s="50"/>
      <c r="F177" s="62"/>
      <c r="G177" s="50"/>
      <c r="H177" s="63"/>
    </row>
    <row r="178" spans="1:8" ht="15" customHeight="1" x14ac:dyDescent="0.25">
      <c r="A178" s="50"/>
      <c r="B178" s="50"/>
      <c r="C178" s="50"/>
      <c r="D178" s="50"/>
      <c r="E178" s="50"/>
      <c r="F178" s="62"/>
      <c r="G178" s="50"/>
      <c r="H178" s="63"/>
    </row>
    <row r="179" spans="1:8" ht="15" customHeight="1" x14ac:dyDescent="0.25">
      <c r="A179" s="50"/>
      <c r="B179" s="50"/>
      <c r="C179" s="50"/>
      <c r="D179" s="50"/>
      <c r="E179" s="50"/>
      <c r="F179" s="62"/>
      <c r="G179" s="50"/>
      <c r="H179" s="63"/>
    </row>
    <row r="180" spans="1:8" ht="15" customHeight="1" x14ac:dyDescent="0.25">
      <c r="A180" s="50"/>
      <c r="B180" s="50"/>
      <c r="C180" s="50"/>
      <c r="D180" s="50"/>
      <c r="E180" s="50"/>
      <c r="F180" s="62"/>
      <c r="G180" s="50"/>
      <c r="H180" s="63"/>
    </row>
    <row r="181" spans="1:8" ht="15" customHeight="1" x14ac:dyDescent="0.25">
      <c r="A181" s="50"/>
      <c r="B181" s="50"/>
      <c r="C181" s="50"/>
      <c r="D181" s="50"/>
      <c r="E181" s="50"/>
      <c r="F181" s="62"/>
      <c r="G181" s="50"/>
      <c r="H181" s="63"/>
    </row>
    <row r="182" spans="1:8" ht="15" customHeight="1" x14ac:dyDescent="0.25">
      <c r="A182" s="50"/>
      <c r="B182" s="50"/>
      <c r="C182" s="50"/>
      <c r="D182" s="50"/>
      <c r="E182" s="50"/>
      <c r="F182" s="62"/>
      <c r="G182" s="50"/>
      <c r="H182" s="63"/>
    </row>
    <row r="183" spans="1:8" ht="15" customHeight="1" x14ac:dyDescent="0.25">
      <c r="A183" s="50"/>
      <c r="B183" s="50"/>
      <c r="C183" s="50"/>
      <c r="D183" s="50"/>
      <c r="E183" s="50"/>
      <c r="F183" s="62"/>
      <c r="G183" s="50"/>
      <c r="H183" s="63"/>
    </row>
    <row r="184" spans="1:8" ht="15" customHeight="1" x14ac:dyDescent="0.25">
      <c r="A184" s="50"/>
      <c r="B184" s="50"/>
      <c r="C184" s="50"/>
      <c r="D184" s="50"/>
      <c r="E184" s="50"/>
      <c r="F184" s="62"/>
      <c r="G184" s="50"/>
      <c r="H184" s="6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BA0F9-631F-43B7-8D25-93674CFFEBCA}">
  <dimension ref="A1:H25"/>
  <sheetViews>
    <sheetView topLeftCell="A7" workbookViewId="0">
      <selection activeCell="H18" sqref="H18"/>
    </sheetView>
  </sheetViews>
  <sheetFormatPr defaultRowHeight="15" x14ac:dyDescent="0.25"/>
  <sheetData>
    <row r="1" spans="1:8" ht="26.25" x14ac:dyDescent="0.25">
      <c r="A1" s="46" t="s">
        <v>108</v>
      </c>
      <c r="B1" s="43"/>
      <c r="C1" s="43"/>
      <c r="D1" s="43"/>
      <c r="E1" s="43"/>
      <c r="F1" s="43"/>
      <c r="G1" s="43"/>
      <c r="H1" s="43"/>
    </row>
    <row r="2" spans="1:8" x14ac:dyDescent="0.25">
      <c r="A2" s="43"/>
      <c r="B2" s="43"/>
      <c r="C2" s="43"/>
      <c r="D2" s="43"/>
      <c r="E2" s="43"/>
      <c r="F2" s="43"/>
      <c r="G2" s="43"/>
      <c r="H2" s="43"/>
    </row>
    <row r="3" spans="1:8" x14ac:dyDescent="0.25">
      <c r="A3" s="43"/>
      <c r="B3" s="43"/>
      <c r="C3" s="43"/>
      <c r="D3" s="43"/>
      <c r="E3" s="43"/>
      <c r="F3" s="43"/>
      <c r="G3" s="43"/>
      <c r="H3" s="43"/>
    </row>
    <row r="4" spans="1:8" ht="20.25" x14ac:dyDescent="0.25">
      <c r="A4" s="64" t="s">
        <v>198</v>
      </c>
      <c r="B4" s="50"/>
      <c r="C4" s="49"/>
      <c r="D4" s="49"/>
      <c r="E4" s="51"/>
      <c r="F4" s="52" t="s">
        <v>199</v>
      </c>
      <c r="G4" s="50"/>
      <c r="H4" s="50"/>
    </row>
    <row r="5" spans="1:8" x14ac:dyDescent="0.25">
      <c r="A5" s="50"/>
      <c r="B5" s="50"/>
      <c r="C5" s="50"/>
      <c r="D5" s="50"/>
      <c r="E5" s="51"/>
      <c r="F5" s="52" t="s">
        <v>200</v>
      </c>
      <c r="G5" s="52" t="s">
        <v>201</v>
      </c>
      <c r="H5" s="52" t="s">
        <v>202</v>
      </c>
    </row>
    <row r="6" spans="1:8" x14ac:dyDescent="0.25">
      <c r="A6" s="50" t="s">
        <v>203</v>
      </c>
      <c r="B6" s="50"/>
      <c r="C6" s="50"/>
      <c r="D6" s="50"/>
      <c r="E6" s="51"/>
      <c r="F6" s="53">
        <v>220</v>
      </c>
      <c r="G6" s="50">
        <v>1</v>
      </c>
      <c r="H6" s="53">
        <v>220</v>
      </c>
    </row>
    <row r="7" spans="1:8" x14ac:dyDescent="0.25">
      <c r="A7" s="50" t="s">
        <v>204</v>
      </c>
      <c r="B7" s="50"/>
      <c r="C7" s="50"/>
      <c r="D7" s="50"/>
      <c r="E7" s="51"/>
      <c r="F7" s="53">
        <v>110</v>
      </c>
      <c r="G7" s="50">
        <v>1</v>
      </c>
      <c r="H7" s="53">
        <v>110</v>
      </c>
    </row>
    <row r="8" spans="1:8" x14ac:dyDescent="0.25">
      <c r="A8" s="50" t="s">
        <v>205</v>
      </c>
      <c r="B8" s="50"/>
      <c r="C8" s="50"/>
      <c r="D8" s="50"/>
      <c r="E8" s="51"/>
      <c r="F8" s="53">
        <v>55</v>
      </c>
      <c r="G8" s="50">
        <v>2</v>
      </c>
      <c r="H8" s="53">
        <v>110</v>
      </c>
    </row>
    <row r="9" spans="1:8" x14ac:dyDescent="0.25">
      <c r="A9" s="50" t="s">
        <v>206</v>
      </c>
      <c r="B9" s="50"/>
      <c r="C9" s="50"/>
      <c r="D9" s="50"/>
      <c r="E9" s="51"/>
      <c r="F9" s="53">
        <v>0</v>
      </c>
      <c r="G9" s="50">
        <v>0</v>
      </c>
      <c r="H9" s="53">
        <v>0</v>
      </c>
    </row>
    <row r="10" spans="1:8" x14ac:dyDescent="0.25">
      <c r="A10" s="50" t="s">
        <v>207</v>
      </c>
      <c r="B10" s="50"/>
      <c r="C10" s="50"/>
      <c r="D10" s="50"/>
      <c r="E10" s="51"/>
      <c r="F10" s="53">
        <v>0</v>
      </c>
      <c r="G10" s="50">
        <v>0</v>
      </c>
      <c r="H10" s="53">
        <v>0</v>
      </c>
    </row>
    <row r="11" spans="1:8" ht="25.5" x14ac:dyDescent="0.25">
      <c r="A11" s="50"/>
      <c r="B11" s="54"/>
      <c r="C11" s="50"/>
      <c r="D11" s="50"/>
      <c r="E11" s="51"/>
      <c r="F11" s="50"/>
      <c r="G11" s="50"/>
      <c r="H11" s="53"/>
    </row>
    <row r="12" spans="1:8" x14ac:dyDescent="0.25">
      <c r="A12" s="50" t="s">
        <v>208</v>
      </c>
      <c r="B12" s="50"/>
      <c r="C12" s="50"/>
      <c r="D12" s="50"/>
      <c r="E12" s="51"/>
      <c r="F12" s="50"/>
      <c r="G12" s="50"/>
      <c r="H12" s="55">
        <v>440</v>
      </c>
    </row>
    <row r="13" spans="1:8" ht="20.25" x14ac:dyDescent="0.25">
      <c r="A13" s="50"/>
      <c r="B13" s="49"/>
      <c r="C13" s="50"/>
      <c r="D13" s="50"/>
      <c r="E13" s="51"/>
      <c r="F13" s="50"/>
      <c r="G13" s="50"/>
      <c r="H13" s="50"/>
    </row>
    <row r="14" spans="1:8" ht="20.25" x14ac:dyDescent="0.25">
      <c r="A14" s="50"/>
      <c r="B14" s="49"/>
      <c r="C14" s="50"/>
      <c r="D14" s="50"/>
      <c r="E14" s="57" t="s">
        <v>209</v>
      </c>
      <c r="F14" s="57" t="s">
        <v>201</v>
      </c>
      <c r="G14" s="50"/>
      <c r="H14" s="50"/>
    </row>
    <row r="15" spans="1:8" x14ac:dyDescent="0.25">
      <c r="A15" s="50" t="s">
        <v>210</v>
      </c>
      <c r="B15" s="50"/>
      <c r="C15" s="50"/>
      <c r="D15" s="50"/>
      <c r="E15" s="53">
        <v>35</v>
      </c>
      <c r="F15" s="50">
        <v>16</v>
      </c>
      <c r="G15" s="50"/>
      <c r="H15" s="58">
        <v>560</v>
      </c>
    </row>
    <row r="16" spans="1:8" x14ac:dyDescent="0.25">
      <c r="A16" s="50" t="s">
        <v>211</v>
      </c>
      <c r="B16" s="50"/>
      <c r="C16" s="50"/>
      <c r="D16" s="50"/>
      <c r="E16" s="50"/>
      <c r="F16" s="50"/>
      <c r="G16" s="50"/>
      <c r="H16" s="59">
        <v>0</v>
      </c>
    </row>
    <row r="17" spans="1:8" x14ac:dyDescent="0.25">
      <c r="A17" s="50" t="s">
        <v>212</v>
      </c>
      <c r="B17" s="50"/>
      <c r="C17" s="50"/>
      <c r="D17" s="50"/>
      <c r="E17" s="50"/>
      <c r="F17" s="50"/>
      <c r="G17" s="50"/>
      <c r="H17" s="60">
        <v>0</v>
      </c>
    </row>
    <row r="18" spans="1:8" x14ac:dyDescent="0.25">
      <c r="A18" s="50" t="s">
        <v>213</v>
      </c>
      <c r="B18" s="50"/>
      <c r="C18" s="50"/>
      <c r="D18" s="50"/>
      <c r="E18" s="50"/>
      <c r="F18" s="50"/>
      <c r="G18" s="50"/>
      <c r="H18" s="56">
        <v>440</v>
      </c>
    </row>
    <row r="19" spans="1:8" x14ac:dyDescent="0.25">
      <c r="A19" s="50" t="s">
        <v>214</v>
      </c>
      <c r="B19" s="50"/>
      <c r="C19" s="50"/>
      <c r="D19" s="50"/>
      <c r="E19" s="50"/>
      <c r="F19" s="50"/>
      <c r="G19" s="50"/>
      <c r="H19" s="61">
        <v>0</v>
      </c>
    </row>
    <row r="20" spans="1:8" x14ac:dyDescent="0.25">
      <c r="A20" s="50"/>
      <c r="B20" s="50"/>
      <c r="C20" s="50"/>
      <c r="D20" s="50"/>
      <c r="E20" s="50"/>
      <c r="F20" s="52"/>
      <c r="G20" s="50"/>
      <c r="H20" s="50"/>
    </row>
    <row r="21" spans="1:8" x14ac:dyDescent="0.25">
      <c r="A21" s="50" t="s">
        <v>215</v>
      </c>
      <c r="B21" s="50"/>
      <c r="C21" s="50"/>
      <c r="D21" s="50"/>
      <c r="E21" s="50"/>
      <c r="F21" s="62">
        <v>0.21428571428571427</v>
      </c>
      <c r="G21" s="50" t="s">
        <v>12</v>
      </c>
      <c r="H21" s="63">
        <v>120</v>
      </c>
    </row>
    <row r="22" spans="1:8" x14ac:dyDescent="0.25">
      <c r="A22" s="50"/>
      <c r="B22" s="50"/>
      <c r="C22" s="50"/>
      <c r="D22" s="50"/>
      <c r="E22" s="50"/>
      <c r="F22" s="62"/>
      <c r="G22" s="50"/>
      <c r="H22" s="63"/>
    </row>
    <row r="23" spans="1:8" x14ac:dyDescent="0.25">
      <c r="A23" s="50"/>
      <c r="B23" s="50"/>
      <c r="C23" s="50"/>
      <c r="D23" s="50"/>
      <c r="E23" s="50"/>
      <c r="F23" s="62"/>
      <c r="G23" s="50"/>
      <c r="H23" s="63"/>
    </row>
    <row r="24" spans="1:8" x14ac:dyDescent="0.25">
      <c r="A24" s="50"/>
      <c r="B24" s="50"/>
      <c r="C24" s="50"/>
      <c r="D24" s="50"/>
      <c r="E24" s="50"/>
      <c r="F24" s="62"/>
      <c r="G24" s="50"/>
      <c r="H24" s="63"/>
    </row>
    <row r="25" spans="1:8" x14ac:dyDescent="0.25">
      <c r="A25" s="50"/>
      <c r="B25" s="50"/>
      <c r="C25" s="50"/>
      <c r="D25" s="50"/>
      <c r="E25" s="50"/>
      <c r="F25" s="62"/>
      <c r="G25" s="50"/>
      <c r="H25" s="6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6592-5F5C-472F-BD87-55DBE1251AA3}">
  <dimension ref="A1"/>
  <sheetViews>
    <sheetView zoomScale="47" zoomScaleNormal="47" workbookViewId="0">
      <selection activeCell="AP71" sqref="AP71"/>
    </sheetView>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804A-D59D-4D89-8AEA-F60E67489BFA}">
  <dimension ref="A1"/>
  <sheetViews>
    <sheetView workbookViewId="0">
      <selection activeCell="Q40" sqref="Q40"/>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B10E6-9AAF-4601-8349-F21E43306762}">
  <dimension ref="A1:AR37"/>
  <sheetViews>
    <sheetView tabSelected="1" zoomScale="48" zoomScaleNormal="48" workbookViewId="0">
      <selection activeCell="AG28" sqref="AG28"/>
    </sheetView>
  </sheetViews>
  <sheetFormatPr defaultColWidth="9.140625" defaultRowHeight="18" x14ac:dyDescent="0.25"/>
  <cols>
    <col min="1" max="1" width="3.28515625" customWidth="1"/>
    <col min="2" max="2" width="5" customWidth="1"/>
    <col min="3" max="3" width="27.7109375" customWidth="1"/>
    <col min="4" max="4" width="4.85546875" customWidth="1"/>
    <col min="5" max="5" width="4.140625" customWidth="1"/>
    <col min="6" max="6" width="27.7109375" customWidth="1"/>
    <col min="7" max="7" width="4.85546875" customWidth="1"/>
    <col min="8" max="8" width="3.28515625" customWidth="1"/>
    <col min="9" max="9" width="5" customWidth="1"/>
    <col min="10" max="10" width="27.7109375" customWidth="1"/>
    <col min="11" max="11" width="4.85546875" customWidth="1"/>
    <col min="12" max="12" width="4.140625" customWidth="1"/>
    <col min="13" max="13" width="27.7109375" customWidth="1"/>
    <col min="14" max="14" width="4.85546875" customWidth="1"/>
    <col min="15" max="15" width="3.28515625" customWidth="1"/>
    <col min="16" max="16" width="5" customWidth="1"/>
    <col min="17" max="17" width="27.7109375" customWidth="1"/>
    <col min="18" max="18" width="4.85546875" customWidth="1"/>
    <col min="19" max="19" width="4.140625" customWidth="1"/>
    <col min="20" max="20" width="27.7109375" customWidth="1"/>
    <col min="21" max="21" width="4.85546875" customWidth="1"/>
    <col min="22" max="22" width="3.28515625" customWidth="1"/>
    <col min="23" max="23" width="5" customWidth="1"/>
    <col min="24" max="24" width="27.7109375" customWidth="1"/>
    <col min="25" max="25" width="4.85546875" customWidth="1"/>
    <col min="26" max="26" width="4.140625" customWidth="1"/>
    <col min="27" max="27" width="27.7109375" customWidth="1"/>
    <col min="28" max="28" width="4.85546875" customWidth="1"/>
    <col min="29" max="29" width="3.28515625" customWidth="1"/>
    <col min="30" max="30" width="5" customWidth="1"/>
    <col min="31" max="31" width="27.7109375" customWidth="1"/>
    <col min="32" max="32" width="4.85546875" customWidth="1"/>
    <col min="33" max="33" width="4.140625" customWidth="1"/>
    <col min="34" max="34" width="27.7109375" customWidth="1"/>
    <col min="35" max="35" width="4.85546875" customWidth="1"/>
    <col min="36" max="36" width="5.42578125" customWidth="1"/>
    <col min="37" max="37" width="6.5703125" style="1" customWidth="1"/>
    <col min="38" max="38" width="35" style="1" customWidth="1"/>
    <col min="39" max="39" width="4.85546875" style="1" customWidth="1"/>
    <col min="40" max="40" width="35" style="1" customWidth="1"/>
    <col min="41" max="41" width="18.140625" style="1" customWidth="1"/>
    <col min="42" max="42" width="17.5703125" customWidth="1"/>
    <col min="43" max="43" width="3.28515625" customWidth="1"/>
    <col min="44" max="44" width="5" customWidth="1"/>
    <col min="45" max="45" width="26" customWidth="1"/>
    <col min="46" max="46" width="4.85546875" customWidth="1"/>
    <col min="47" max="47" width="4.140625" customWidth="1"/>
    <col min="48" max="48" width="26" customWidth="1"/>
    <col min="49" max="49" width="4.85546875" customWidth="1"/>
    <col min="50" max="50" width="3.28515625" customWidth="1"/>
    <col min="51" max="51" width="5" customWidth="1"/>
    <col min="52" max="52" width="26" customWidth="1"/>
    <col min="53" max="53" width="4.85546875" customWidth="1"/>
    <col min="54" max="54" width="4.140625" customWidth="1"/>
    <col min="55" max="55" width="26" customWidth="1"/>
    <col min="56" max="56" width="4.85546875" customWidth="1"/>
    <col min="57" max="57" width="3.28515625" customWidth="1"/>
  </cols>
  <sheetData>
    <row r="1" spans="1:44" s="174" customFormat="1" ht="27" x14ac:dyDescent="0.25">
      <c r="A1" s="3"/>
      <c r="B1" s="4" t="s">
        <v>36</v>
      </c>
      <c r="C1" s="4"/>
      <c r="D1" s="4"/>
      <c r="E1" s="4"/>
      <c r="F1" s="4"/>
      <c r="G1" s="4"/>
      <c r="H1" s="3"/>
      <c r="I1" s="4"/>
      <c r="J1" s="4"/>
      <c r="K1" s="4"/>
      <c r="L1" s="20" t="s">
        <v>37</v>
      </c>
      <c r="M1" s="21">
        <v>16</v>
      </c>
      <c r="N1" s="4"/>
      <c r="O1" s="3"/>
      <c r="P1" s="4"/>
      <c r="R1" s="4"/>
      <c r="S1" s="20" t="s">
        <v>38</v>
      </c>
      <c r="T1" s="21">
        <v>93</v>
      </c>
      <c r="U1" s="4"/>
      <c r="V1" s="3"/>
      <c r="X1" s="2" t="s">
        <v>98</v>
      </c>
      <c r="Y1" s="4"/>
      <c r="Z1" s="4"/>
      <c r="AA1" s="19">
        <v>44777</v>
      </c>
      <c r="AB1" s="4"/>
      <c r="AC1" s="3"/>
      <c r="AD1" s="75"/>
      <c r="AE1" s="22"/>
      <c r="AF1" s="75"/>
      <c r="AG1" s="75"/>
      <c r="AH1" s="75"/>
      <c r="AI1" s="75"/>
      <c r="AJ1" s="75"/>
      <c r="AK1" s="75"/>
      <c r="AL1" s="75"/>
      <c r="AM1" s="75"/>
      <c r="AN1" s="75"/>
      <c r="AO1" s="75"/>
      <c r="AP1" s="75"/>
      <c r="AQ1" s="75"/>
      <c r="AR1" s="75"/>
    </row>
    <row r="2" spans="1:44" s="174" customFormat="1" ht="17.25" customHeight="1" x14ac:dyDescent="0.25">
      <c r="A2" s="3"/>
      <c r="B2" s="4"/>
      <c r="C2" s="175" t="s">
        <v>40</v>
      </c>
      <c r="D2" s="75">
        <f>ABS(IF(E17&lt;H17,E17,H17)+1)</f>
        <v>5</v>
      </c>
      <c r="E2" s="75" t="str">
        <f>IF(D2=10,"F"," ")</f>
        <v xml:space="preserve"> </v>
      </c>
      <c r="F2" s="29" t="str">
        <f>IF(E17="Top","Bottom", IF(E17&lt;H17, C17, F17))</f>
        <v>Bottom</v>
      </c>
      <c r="G2" s="4"/>
      <c r="H2" s="3"/>
      <c r="I2" s="4"/>
      <c r="J2" s="175" t="s">
        <v>40</v>
      </c>
      <c r="K2" s="75">
        <f>ABS(IF(L17&lt;O17,L17,O17)+1)</f>
        <v>4</v>
      </c>
      <c r="L2" s="75" t="str">
        <f>IF(K2=10,"F"," ")</f>
        <v xml:space="preserve"> </v>
      </c>
      <c r="M2" s="29" t="str">
        <f>IF(L17="Top","Bottom", IF(L17&lt;O17, J17, M17))</f>
        <v>Top</v>
      </c>
      <c r="N2" s="4"/>
      <c r="O2" s="3"/>
      <c r="P2" s="4"/>
      <c r="Q2" s="175" t="s">
        <v>40</v>
      </c>
      <c r="R2" s="75">
        <f>ABS(IF(S17&lt;V17,S17,V17)+1)</f>
        <v>7</v>
      </c>
      <c r="S2" s="75" t="str">
        <f>IF(R2=10,"F"," ")</f>
        <v xml:space="preserve"> </v>
      </c>
      <c r="T2" s="29" t="str">
        <f>IF(S17="Top","Bottom", IF(S17&lt;V17, Q17, T17))</f>
        <v>Bottom</v>
      </c>
      <c r="U2" s="4"/>
      <c r="V2" s="3"/>
      <c r="W2" s="4"/>
      <c r="X2" s="175" t="s">
        <v>40</v>
      </c>
      <c r="Y2" s="75">
        <f>ABS(IF(Z17&lt;AC17,Z17,AC17)+1)</f>
        <v>5</v>
      </c>
      <c r="Z2" s="75" t="str">
        <f>IF(Y2=10,"F"," ")</f>
        <v xml:space="preserve"> </v>
      </c>
      <c r="AA2" s="29" t="str">
        <f>IF(Z17="Top","Bottom", IF(Z17&lt;AC17, X17, AA17))</f>
        <v>Bottom</v>
      </c>
      <c r="AB2" s="4"/>
      <c r="AC2" s="3"/>
      <c r="AD2" s="75"/>
      <c r="AE2" s="75"/>
      <c r="AF2" s="75"/>
      <c r="AG2" s="75"/>
      <c r="AH2" s="75"/>
      <c r="AI2" s="75"/>
      <c r="AJ2" s="75"/>
      <c r="AK2" s="75"/>
      <c r="AL2" s="75"/>
      <c r="AM2" s="75"/>
      <c r="AN2" s="75"/>
      <c r="AO2" s="75"/>
      <c r="AP2" s="75"/>
      <c r="AQ2" s="75"/>
      <c r="AR2" s="75"/>
    </row>
    <row r="3" spans="1:44" s="174" customFormat="1" ht="18" customHeight="1" x14ac:dyDescent="0.25">
      <c r="A3" s="3"/>
      <c r="B3" s="5">
        <v>1</v>
      </c>
      <c r="C3" s="14" t="s">
        <v>15</v>
      </c>
      <c r="D3" s="79"/>
      <c r="E3" s="15"/>
      <c r="F3" s="16" t="s">
        <v>14</v>
      </c>
      <c r="G3" s="17"/>
      <c r="H3" s="3"/>
      <c r="I3" s="5">
        <v>2</v>
      </c>
      <c r="J3" s="14" t="s">
        <v>15</v>
      </c>
      <c r="K3" s="79"/>
      <c r="L3" s="15"/>
      <c r="M3" s="16" t="s">
        <v>14</v>
      </c>
      <c r="N3" s="17"/>
      <c r="O3" s="3"/>
      <c r="P3" s="5">
        <v>3</v>
      </c>
      <c r="Q3" s="14" t="s">
        <v>15</v>
      </c>
      <c r="R3" s="79"/>
      <c r="S3" s="15"/>
      <c r="T3" s="16" t="s">
        <v>14</v>
      </c>
      <c r="U3" s="17"/>
      <c r="V3" s="3"/>
      <c r="W3" s="5">
        <v>4</v>
      </c>
      <c r="X3" s="14" t="s">
        <v>15</v>
      </c>
      <c r="Y3" s="79"/>
      <c r="Z3" s="15"/>
      <c r="AA3" s="16" t="s">
        <v>14</v>
      </c>
      <c r="AB3" s="17"/>
      <c r="AC3" s="3"/>
      <c r="AD3" s="75"/>
      <c r="AE3" s="75" t="s">
        <v>41</v>
      </c>
      <c r="AF3" s="75"/>
      <c r="AG3" s="75"/>
      <c r="AH3" s="75"/>
      <c r="AI3" s="75"/>
      <c r="AJ3" s="75"/>
      <c r="AK3" s="75"/>
      <c r="AL3" s="24" t="s">
        <v>99</v>
      </c>
      <c r="AM3" s="24"/>
      <c r="AN3" s="24"/>
      <c r="AO3" s="176" t="s">
        <v>43</v>
      </c>
      <c r="AP3" s="75"/>
      <c r="AQ3" s="75"/>
      <c r="AR3" s="75"/>
    </row>
    <row r="4" spans="1:44" s="174" customFormat="1" ht="18" customHeight="1" x14ac:dyDescent="0.25">
      <c r="A4" s="77"/>
      <c r="C4" s="172"/>
      <c r="D4" s="173"/>
      <c r="E4" s="18"/>
      <c r="F4" s="17"/>
      <c r="G4" s="17"/>
      <c r="H4" s="77"/>
      <c r="I4" s="5"/>
      <c r="J4" s="172"/>
      <c r="K4" s="173"/>
      <c r="L4" s="18"/>
      <c r="M4" s="17"/>
      <c r="N4" s="17"/>
      <c r="O4" s="77"/>
      <c r="P4" s="5"/>
      <c r="Q4" s="172"/>
      <c r="R4" s="173"/>
      <c r="S4" s="18"/>
      <c r="T4" s="17"/>
      <c r="U4" s="17"/>
      <c r="V4" s="77"/>
      <c r="W4" s="5"/>
      <c r="X4" s="172"/>
      <c r="Y4" s="173"/>
      <c r="Z4" s="18"/>
      <c r="AA4" s="17"/>
      <c r="AB4" s="17"/>
      <c r="AC4" s="77"/>
      <c r="AD4" s="75">
        <v>1</v>
      </c>
      <c r="AE4" s="33" t="s">
        <v>48</v>
      </c>
      <c r="AF4" s="75"/>
      <c r="AG4" s="75"/>
      <c r="AH4" s="33" t="s">
        <v>68</v>
      </c>
      <c r="AI4" s="75"/>
      <c r="AJ4" s="75"/>
      <c r="AK4" s="75"/>
      <c r="AL4" s="33" t="s">
        <v>48</v>
      </c>
      <c r="AM4" s="34" t="s">
        <v>45</v>
      </c>
      <c r="AN4" s="33" t="s">
        <v>68</v>
      </c>
      <c r="AO4" s="35">
        <v>0.77777777777777779</v>
      </c>
      <c r="AP4" s="75"/>
      <c r="AQ4" s="75"/>
      <c r="AR4" s="75"/>
    </row>
    <row r="5" spans="1:44" s="174" customFormat="1" x14ac:dyDescent="0.25">
      <c r="A5" s="77"/>
      <c r="C5" s="78" t="str">
        <f>AL26</f>
        <v>Tyler Daniels</v>
      </c>
      <c r="D5" s="80">
        <f>SUM(D7:D16)</f>
        <v>7</v>
      </c>
      <c r="E5" s="81" t="s">
        <v>45</v>
      </c>
      <c r="F5" s="78" t="str">
        <f>AN26</f>
        <v>Mike Beimel</v>
      </c>
      <c r="G5" s="80">
        <f>SUM(G7:G16)</f>
        <v>3</v>
      </c>
      <c r="H5" s="77"/>
      <c r="I5" s="79"/>
      <c r="J5" s="78" t="str">
        <f>AL27</f>
        <v>Bucky Pollick</v>
      </c>
      <c r="K5" s="80">
        <f>SUM(K7:K16)</f>
        <v>5</v>
      </c>
      <c r="L5" s="81" t="s">
        <v>45</v>
      </c>
      <c r="M5" s="78" t="str">
        <f>AN27</f>
        <v>Andrew Bacha</v>
      </c>
      <c r="N5" s="80">
        <f>SUM(N7:N16)</f>
        <v>6</v>
      </c>
      <c r="O5" s="77"/>
      <c r="P5" s="79"/>
      <c r="Q5" s="78" t="str">
        <f>AL28</f>
        <v>Jimmy Brown</v>
      </c>
      <c r="R5" s="80">
        <f>SUM(R7:R16)</f>
        <v>10</v>
      </c>
      <c r="S5" s="81" t="s">
        <v>45</v>
      </c>
      <c r="T5" s="78" t="str">
        <f>AN28</f>
        <v>Brandon Tyra</v>
      </c>
      <c r="U5" s="80">
        <f>SUM(U7:U16)</f>
        <v>11</v>
      </c>
      <c r="V5" s="77"/>
      <c r="W5" s="79"/>
      <c r="X5" s="78" t="str">
        <f>AL29</f>
        <v>Will Higginbotham</v>
      </c>
      <c r="Y5" s="80">
        <f>SUM(Y7:Y16)</f>
        <v>8</v>
      </c>
      <c r="Z5" s="81" t="s">
        <v>45</v>
      </c>
      <c r="AA5" s="78" t="str">
        <f>AN29</f>
        <v>Jared Lemin</v>
      </c>
      <c r="AB5" s="80">
        <f>SUM(AB7:AB16)</f>
        <v>5</v>
      </c>
      <c r="AC5" s="77"/>
      <c r="AD5" s="75">
        <v>2</v>
      </c>
      <c r="AE5" s="76" t="s">
        <v>62</v>
      </c>
      <c r="AF5" s="75"/>
      <c r="AG5" s="75"/>
      <c r="AH5" s="76" t="s">
        <v>49</v>
      </c>
      <c r="AI5" s="75"/>
      <c r="AJ5" s="75"/>
      <c r="AK5" s="75"/>
      <c r="AL5" s="76" t="s">
        <v>49</v>
      </c>
      <c r="AM5" s="30" t="s">
        <v>45</v>
      </c>
      <c r="AN5" s="76" t="s">
        <v>62</v>
      </c>
      <c r="AO5" s="31">
        <v>0.79513888888888884</v>
      </c>
      <c r="AP5" s="75"/>
      <c r="AQ5" s="75"/>
      <c r="AR5" s="75"/>
    </row>
    <row r="6" spans="1:44" s="174" customFormat="1" x14ac:dyDescent="0.25">
      <c r="A6" s="77"/>
      <c r="C6" s="79"/>
      <c r="E6" s="32"/>
      <c r="F6" s="79"/>
      <c r="H6" s="77"/>
      <c r="I6" s="79"/>
      <c r="J6" s="79"/>
      <c r="L6" s="32"/>
      <c r="M6" s="79"/>
      <c r="O6" s="77"/>
      <c r="P6" s="79"/>
      <c r="Q6" s="79"/>
      <c r="S6" s="32"/>
      <c r="T6" s="79"/>
      <c r="V6" s="77"/>
      <c r="W6" s="79"/>
      <c r="X6" s="79"/>
      <c r="Z6" s="32"/>
      <c r="AA6" s="79"/>
      <c r="AC6" s="77"/>
      <c r="AD6" s="75">
        <v>3</v>
      </c>
      <c r="AE6" s="33" t="s">
        <v>64</v>
      </c>
      <c r="AF6" s="75"/>
      <c r="AG6" s="75"/>
      <c r="AH6" s="33" t="s">
        <v>69</v>
      </c>
      <c r="AI6" s="75"/>
      <c r="AJ6" s="75"/>
      <c r="AK6" s="75"/>
      <c r="AL6" s="33" t="s">
        <v>64</v>
      </c>
      <c r="AM6" s="34" t="s">
        <v>45</v>
      </c>
      <c r="AN6" s="33" t="s">
        <v>69</v>
      </c>
      <c r="AO6" s="42">
        <v>0.83680555555555547</v>
      </c>
      <c r="AP6" s="75"/>
      <c r="AQ6" s="75"/>
      <c r="AR6" s="75"/>
    </row>
    <row r="7" spans="1:44" s="174" customFormat="1" x14ac:dyDescent="0.25">
      <c r="A7" s="6"/>
      <c r="B7" s="10"/>
      <c r="C7" s="7" t="s">
        <v>51</v>
      </c>
      <c r="D7" s="7">
        <v>0</v>
      </c>
      <c r="E7" s="32"/>
      <c r="F7" s="13" t="s">
        <v>52</v>
      </c>
      <c r="G7" s="10">
        <f>IF(D2&gt;1,1,0)</f>
        <v>1</v>
      </c>
      <c r="H7" s="6"/>
      <c r="I7" s="10"/>
      <c r="J7" s="7" t="s">
        <v>51</v>
      </c>
      <c r="K7" s="7">
        <v>0</v>
      </c>
      <c r="L7" s="32"/>
      <c r="M7" s="13" t="s">
        <v>52</v>
      </c>
      <c r="N7" s="10">
        <f>IF(K2&gt;1,1,0)</f>
        <v>1</v>
      </c>
      <c r="O7" s="6"/>
      <c r="P7" s="10"/>
      <c r="Q7" s="7" t="s">
        <v>51</v>
      </c>
      <c r="R7" s="7">
        <v>0</v>
      </c>
      <c r="S7" s="32"/>
      <c r="T7" s="13" t="s">
        <v>52</v>
      </c>
      <c r="U7" s="10">
        <f>IF(R2&gt;1,1,0)</f>
        <v>1</v>
      </c>
      <c r="V7" s="6"/>
      <c r="W7" s="10"/>
      <c r="X7" s="7" t="s">
        <v>51</v>
      </c>
      <c r="Y7" s="7">
        <v>0</v>
      </c>
      <c r="Z7" s="32"/>
      <c r="AA7" s="13" t="s">
        <v>52</v>
      </c>
      <c r="AB7" s="10">
        <f>IF(Y2&gt;1,1,0)</f>
        <v>1</v>
      </c>
      <c r="AC7" s="6"/>
      <c r="AD7" s="75">
        <v>4</v>
      </c>
      <c r="AE7" s="33" t="s">
        <v>76</v>
      </c>
      <c r="AF7" s="75"/>
      <c r="AG7" s="75"/>
      <c r="AH7" s="33" t="s">
        <v>50</v>
      </c>
      <c r="AI7" s="75"/>
      <c r="AJ7" s="75"/>
      <c r="AK7" s="75"/>
      <c r="AL7" s="33" t="s">
        <v>76</v>
      </c>
      <c r="AM7" s="34" t="s">
        <v>45</v>
      </c>
      <c r="AN7" s="33" t="s">
        <v>50</v>
      </c>
      <c r="AO7" s="35">
        <v>0.84027777777777801</v>
      </c>
      <c r="AP7" s="75"/>
      <c r="AQ7" s="75"/>
      <c r="AR7" s="75"/>
    </row>
    <row r="8" spans="1:44" s="174" customFormat="1" x14ac:dyDescent="0.25">
      <c r="A8" s="6"/>
      <c r="B8" s="8">
        <v>4</v>
      </c>
      <c r="C8" s="25" t="s">
        <v>72</v>
      </c>
      <c r="D8" s="36">
        <f>_xlfn.IFNA(IF(MATCH(C8,$AE$4:$AE$19, 0)&gt;0, $B8), 0)</f>
        <v>4</v>
      </c>
      <c r="E8" s="32">
        <f>COUNTIF($AE$4:$AE$35,C8)</f>
        <v>1</v>
      </c>
      <c r="F8" s="25" t="s">
        <v>50</v>
      </c>
      <c r="G8" s="36">
        <f>_xlfn.IFNA(IF(MATCH(F8,$AE$4:$AE$19, 0)&gt;0, $B8), 0)</f>
        <v>0</v>
      </c>
      <c r="H8" s="37">
        <f>COUNTIF($AE$4:$AE$35,F8)</f>
        <v>1</v>
      </c>
      <c r="I8" s="8">
        <v>4</v>
      </c>
      <c r="J8" s="25" t="s">
        <v>50</v>
      </c>
      <c r="K8" s="36">
        <f>_xlfn.IFNA(IF(MATCH(J8,$AE$4:$AE$19, 0)&gt;0, $B8), 0)</f>
        <v>0</v>
      </c>
      <c r="L8" s="32">
        <f>COUNTIF($AE$4:$AE$35,J8)</f>
        <v>1</v>
      </c>
      <c r="M8" s="25" t="s">
        <v>72</v>
      </c>
      <c r="N8" s="36">
        <f>_xlfn.IFNA(IF(MATCH(M8,$AE$4:$AE$19, 0)&gt;0, $B8), 0)</f>
        <v>4</v>
      </c>
      <c r="O8" s="37">
        <f>COUNTIF($AE$4:$AE$35,M8)</f>
        <v>1</v>
      </c>
      <c r="P8" s="8">
        <v>4</v>
      </c>
      <c r="Q8" s="25" t="s">
        <v>72</v>
      </c>
      <c r="R8" s="36">
        <f>_xlfn.IFNA(IF(MATCH(Q8,$AE$4:$AE$19, 0)&gt;0, $B8), 0)</f>
        <v>4</v>
      </c>
      <c r="S8" s="32">
        <f>COUNTIF($AE$4:$AE$35,Q8)</f>
        <v>1</v>
      </c>
      <c r="T8" s="25" t="s">
        <v>72</v>
      </c>
      <c r="U8" s="36">
        <f>_xlfn.IFNA(IF(MATCH(T8,$AE$4:$AE$19, 0)&gt;0, $B8), 0)</f>
        <v>4</v>
      </c>
      <c r="V8" s="37">
        <f>COUNTIF($AE$4:$AE$35,T8)</f>
        <v>1</v>
      </c>
      <c r="W8" s="8">
        <v>4</v>
      </c>
      <c r="X8" s="25" t="s">
        <v>72</v>
      </c>
      <c r="Y8" s="36">
        <f>_xlfn.IFNA(IF(MATCH(X8,$AE$4:$AE$19, 0)&gt;0, $B8), 0)</f>
        <v>4</v>
      </c>
      <c r="Z8" s="32">
        <f>COUNTIF($AE$4:$AE$35,X8)</f>
        <v>1</v>
      </c>
      <c r="AA8" s="25" t="s">
        <v>50</v>
      </c>
      <c r="AB8" s="36">
        <f>_xlfn.IFNA(IF(MATCH(AA8,$AE$4:$AE$19, 0)&gt;0, $B8), 0)</f>
        <v>0</v>
      </c>
      <c r="AC8" s="37">
        <f>COUNTIF($AE$4:$AE$35,AA8)</f>
        <v>1</v>
      </c>
      <c r="AD8" s="75">
        <v>5</v>
      </c>
      <c r="AE8" s="76" t="s">
        <v>59</v>
      </c>
      <c r="AF8" s="75"/>
      <c r="AG8" s="75"/>
      <c r="AH8" s="76" t="s">
        <v>74</v>
      </c>
      <c r="AI8" s="75"/>
      <c r="AJ8" s="75"/>
      <c r="AK8" s="75"/>
      <c r="AL8" s="76" t="s">
        <v>74</v>
      </c>
      <c r="AM8" s="30" t="s">
        <v>45</v>
      </c>
      <c r="AN8" s="76" t="s">
        <v>59</v>
      </c>
      <c r="AO8" s="39">
        <v>0.90277777777777779</v>
      </c>
      <c r="AP8" s="75"/>
      <c r="AQ8" s="75"/>
      <c r="AR8" s="75"/>
    </row>
    <row r="9" spans="1:44" s="174" customFormat="1" x14ac:dyDescent="0.25">
      <c r="A9" s="6"/>
      <c r="B9" s="8">
        <v>3</v>
      </c>
      <c r="C9" s="25" t="s">
        <v>68</v>
      </c>
      <c r="D9" s="36">
        <f t="shared" ref="D9:D16" si="0">_xlfn.IFNA(IF(MATCH(C9,$AE$4:$AE$19, 0)&gt;0, $B9), 0)</f>
        <v>0</v>
      </c>
      <c r="E9" s="32">
        <f t="shared" ref="E9:E16" si="1">COUNTIF($AE$4:$AE$35,C9)</f>
        <v>1</v>
      </c>
      <c r="F9" s="25" t="s">
        <v>66</v>
      </c>
      <c r="G9" s="36">
        <f t="shared" ref="G9:G16" si="2">_xlfn.IFNA(IF(MATCH(F9,$AE$4:$AE$19, 0)&gt;0, $B9), 0)</f>
        <v>0</v>
      </c>
      <c r="H9" s="37">
        <f t="shared" ref="H9:H16" si="3">COUNTIF($AE$4:$AE$35,F9)</f>
        <v>0</v>
      </c>
      <c r="I9" s="8">
        <v>3</v>
      </c>
      <c r="J9" s="25" t="s">
        <v>72</v>
      </c>
      <c r="K9" s="36">
        <f t="shared" ref="K9:K16" si="4">_xlfn.IFNA(IF(MATCH(J9,$AE$4:$AE$19, 0)&gt;0, $B9), 0)</f>
        <v>3</v>
      </c>
      <c r="L9" s="32">
        <f t="shared" ref="L9:L16" si="5">COUNTIF($AE$4:$AE$35,J9)</f>
        <v>1</v>
      </c>
      <c r="M9" s="25" t="s">
        <v>50</v>
      </c>
      <c r="N9" s="36">
        <f t="shared" ref="N9:N16" si="6">_xlfn.IFNA(IF(MATCH(M9,$AE$4:$AE$19, 0)&gt;0, $B9), 0)</f>
        <v>0</v>
      </c>
      <c r="O9" s="37">
        <f t="shared" ref="O9:O16" si="7">COUNTIF($AE$4:$AE$35,M9)</f>
        <v>1</v>
      </c>
      <c r="P9" s="8">
        <v>3</v>
      </c>
      <c r="Q9" s="25" t="s">
        <v>69</v>
      </c>
      <c r="R9" s="36">
        <f t="shared" ref="R9:R16" si="8">_xlfn.IFNA(IF(MATCH(Q9,$AE$4:$AE$19, 0)&gt;0, $B9), 0)</f>
        <v>0</v>
      </c>
      <c r="S9" s="32">
        <f t="shared" ref="S9:S16" si="9">COUNTIF($AE$4:$AE$35,Q9)</f>
        <v>1</v>
      </c>
      <c r="T9" s="25" t="s">
        <v>50</v>
      </c>
      <c r="U9" s="36">
        <f t="shared" ref="U9:U16" si="10">_xlfn.IFNA(IF(MATCH(T9,$AE$4:$AE$19, 0)&gt;0, $B9), 0)</f>
        <v>0</v>
      </c>
      <c r="V9" s="37">
        <f t="shared" ref="V9:V16" si="11">COUNTIF($AE$4:$AE$35,T9)</f>
        <v>1</v>
      </c>
      <c r="W9" s="8">
        <v>3</v>
      </c>
      <c r="X9" s="25" t="s">
        <v>68</v>
      </c>
      <c r="Y9" s="36">
        <f t="shared" ref="Y9:Y16" si="12">_xlfn.IFNA(IF(MATCH(X9,$AE$4:$AE$19, 0)&gt;0, $B9), 0)</f>
        <v>0</v>
      </c>
      <c r="Z9" s="32">
        <f t="shared" ref="Z9:Z16" si="13">COUNTIF($AE$4:$AE$35,X9)</f>
        <v>1</v>
      </c>
      <c r="AA9" s="25" t="s">
        <v>66</v>
      </c>
      <c r="AB9" s="36">
        <f t="shared" ref="AB9:AB16" si="14">_xlfn.IFNA(IF(MATCH(AA9,$AE$4:$AE$19, 0)&gt;0, $B9), 0)</f>
        <v>0</v>
      </c>
      <c r="AC9" s="37">
        <f t="shared" ref="AC9:AC16" si="15">COUNTIF($AE$4:$AE$35,AA9)</f>
        <v>0</v>
      </c>
      <c r="AD9" s="75">
        <v>6</v>
      </c>
      <c r="AE9" s="33" t="s">
        <v>72</v>
      </c>
      <c r="AF9" s="75"/>
      <c r="AG9" s="75"/>
      <c r="AH9" s="33" t="s">
        <v>57</v>
      </c>
      <c r="AI9" s="75"/>
      <c r="AJ9" s="75"/>
      <c r="AK9" s="75"/>
      <c r="AL9" s="33" t="s">
        <v>72</v>
      </c>
      <c r="AM9" s="34" t="s">
        <v>45</v>
      </c>
      <c r="AN9" s="33" t="s">
        <v>57</v>
      </c>
      <c r="AO9" s="42">
        <v>0.90625</v>
      </c>
      <c r="AP9" s="75"/>
      <c r="AQ9" s="75"/>
      <c r="AR9" s="75"/>
    </row>
    <row r="10" spans="1:44" s="174" customFormat="1" x14ac:dyDescent="0.25">
      <c r="A10" s="6"/>
      <c r="B10" s="8">
        <v>2</v>
      </c>
      <c r="C10" s="25" t="s">
        <v>50</v>
      </c>
      <c r="D10" s="36">
        <f t="shared" si="0"/>
        <v>0</v>
      </c>
      <c r="E10" s="32">
        <f t="shared" si="1"/>
        <v>1</v>
      </c>
      <c r="F10" s="25" t="s">
        <v>72</v>
      </c>
      <c r="G10" s="36">
        <f t="shared" si="2"/>
        <v>2</v>
      </c>
      <c r="H10" s="37">
        <f t="shared" si="3"/>
        <v>1</v>
      </c>
      <c r="I10" s="8">
        <v>2</v>
      </c>
      <c r="J10" s="25" t="s">
        <v>48</v>
      </c>
      <c r="K10" s="36">
        <f t="shared" si="4"/>
        <v>2</v>
      </c>
      <c r="L10" s="32">
        <f t="shared" si="5"/>
        <v>1</v>
      </c>
      <c r="M10" s="25" t="s">
        <v>68</v>
      </c>
      <c r="N10" s="36">
        <f t="shared" si="6"/>
        <v>0</v>
      </c>
      <c r="O10" s="37">
        <f t="shared" si="7"/>
        <v>1</v>
      </c>
      <c r="P10" s="8">
        <v>2</v>
      </c>
      <c r="Q10" s="25" t="s">
        <v>48</v>
      </c>
      <c r="R10" s="36">
        <f t="shared" si="8"/>
        <v>2</v>
      </c>
      <c r="S10" s="32">
        <f t="shared" si="9"/>
        <v>1</v>
      </c>
      <c r="T10" s="25" t="s">
        <v>64</v>
      </c>
      <c r="U10" s="36">
        <f t="shared" si="10"/>
        <v>2</v>
      </c>
      <c r="V10" s="37">
        <f t="shared" si="11"/>
        <v>1</v>
      </c>
      <c r="W10" s="8">
        <v>2</v>
      </c>
      <c r="X10" s="25" t="s">
        <v>50</v>
      </c>
      <c r="Y10" s="36">
        <f t="shared" si="12"/>
        <v>0</v>
      </c>
      <c r="Z10" s="32">
        <f t="shared" si="13"/>
        <v>1</v>
      </c>
      <c r="AA10" s="25" t="s">
        <v>68</v>
      </c>
      <c r="AB10" s="36">
        <f t="shared" si="14"/>
        <v>0</v>
      </c>
      <c r="AC10" s="37">
        <f t="shared" si="15"/>
        <v>1</v>
      </c>
      <c r="AD10" s="75">
        <v>7</v>
      </c>
      <c r="AE10" s="66" t="s">
        <v>216</v>
      </c>
      <c r="AF10" s="75"/>
      <c r="AG10" s="75"/>
      <c r="AH10" s="66" t="s">
        <v>216</v>
      </c>
      <c r="AI10" s="75"/>
      <c r="AJ10" s="75"/>
      <c r="AK10" s="75"/>
      <c r="AL10" s="24" t="s">
        <v>100</v>
      </c>
      <c r="AM10" s="24"/>
      <c r="AN10" s="24"/>
      <c r="AO10" s="176" t="s">
        <v>43</v>
      </c>
      <c r="AP10" s="75"/>
      <c r="AQ10" s="75"/>
      <c r="AR10" s="75"/>
    </row>
    <row r="11" spans="1:44" s="174" customFormat="1" x14ac:dyDescent="0.25">
      <c r="A11" s="6"/>
      <c r="B11" s="8">
        <v>1</v>
      </c>
      <c r="C11" s="25" t="s">
        <v>66</v>
      </c>
      <c r="D11" s="36">
        <f t="shared" si="0"/>
        <v>0</v>
      </c>
      <c r="E11" s="32">
        <f t="shared" si="1"/>
        <v>0</v>
      </c>
      <c r="F11" s="25" t="s">
        <v>68</v>
      </c>
      <c r="G11" s="36">
        <f t="shared" si="2"/>
        <v>0</v>
      </c>
      <c r="H11" s="37">
        <f t="shared" si="3"/>
        <v>1</v>
      </c>
      <c r="I11" s="8">
        <v>1</v>
      </c>
      <c r="J11" s="25" t="s">
        <v>66</v>
      </c>
      <c r="K11" s="36">
        <f t="shared" si="4"/>
        <v>0</v>
      </c>
      <c r="L11" s="32">
        <f t="shared" si="5"/>
        <v>0</v>
      </c>
      <c r="M11" s="25" t="s">
        <v>64</v>
      </c>
      <c r="N11" s="36">
        <f t="shared" si="6"/>
        <v>1</v>
      </c>
      <c r="O11" s="37">
        <f t="shared" si="7"/>
        <v>1</v>
      </c>
      <c r="P11" s="8">
        <v>1</v>
      </c>
      <c r="Q11" s="25" t="s">
        <v>58</v>
      </c>
      <c r="R11" s="36">
        <f t="shared" si="8"/>
        <v>0</v>
      </c>
      <c r="S11" s="32">
        <f t="shared" si="9"/>
        <v>0</v>
      </c>
      <c r="T11" s="25" t="s">
        <v>48</v>
      </c>
      <c r="U11" s="36">
        <f t="shared" si="10"/>
        <v>1</v>
      </c>
      <c r="V11" s="37">
        <f t="shared" si="11"/>
        <v>1</v>
      </c>
      <c r="W11" s="8">
        <v>1</v>
      </c>
      <c r="X11" s="25" t="s">
        <v>66</v>
      </c>
      <c r="Y11" s="36">
        <f t="shared" si="12"/>
        <v>0</v>
      </c>
      <c r="Z11" s="32">
        <f t="shared" si="13"/>
        <v>0</v>
      </c>
      <c r="AA11" s="25" t="s">
        <v>64</v>
      </c>
      <c r="AB11" s="36">
        <f t="shared" si="14"/>
        <v>1</v>
      </c>
      <c r="AC11" s="37">
        <f t="shared" si="15"/>
        <v>1</v>
      </c>
      <c r="AD11" s="75">
        <v>8</v>
      </c>
      <c r="AE11" s="75"/>
      <c r="AF11" s="75"/>
      <c r="AG11" s="75"/>
      <c r="AH11" s="75"/>
      <c r="AI11" s="75"/>
      <c r="AJ11" s="75"/>
      <c r="AK11" s="75"/>
      <c r="AL11" s="76" t="s">
        <v>63</v>
      </c>
      <c r="AM11" s="30" t="s">
        <v>45</v>
      </c>
      <c r="AN11" s="76" t="s">
        <v>54</v>
      </c>
      <c r="AO11" s="31">
        <v>0.52430555555555558</v>
      </c>
      <c r="AP11" s="75"/>
      <c r="AQ11" s="75"/>
      <c r="AR11" s="75"/>
    </row>
    <row r="12" spans="1:44" s="174" customFormat="1" x14ac:dyDescent="0.25">
      <c r="A12" s="6"/>
      <c r="B12" s="9">
        <v>4</v>
      </c>
      <c r="C12" s="72" t="s">
        <v>63</v>
      </c>
      <c r="D12" s="36">
        <f t="shared" si="0"/>
        <v>0</v>
      </c>
      <c r="E12" s="32">
        <f t="shared" si="1"/>
        <v>0</v>
      </c>
      <c r="F12" s="72" t="s">
        <v>68</v>
      </c>
      <c r="G12" s="36">
        <f t="shared" si="2"/>
        <v>0</v>
      </c>
      <c r="H12" s="37">
        <f t="shared" si="3"/>
        <v>1</v>
      </c>
      <c r="I12" s="9">
        <v>4</v>
      </c>
      <c r="J12" s="72" t="s">
        <v>67</v>
      </c>
      <c r="K12" s="36">
        <f t="shared" si="4"/>
        <v>0</v>
      </c>
      <c r="L12" s="32">
        <f t="shared" si="5"/>
        <v>0</v>
      </c>
      <c r="M12" s="73" t="s">
        <v>70</v>
      </c>
      <c r="N12" s="36">
        <f t="shared" si="6"/>
        <v>0</v>
      </c>
      <c r="O12" s="37">
        <f t="shared" si="7"/>
        <v>0</v>
      </c>
      <c r="P12" s="9">
        <v>4</v>
      </c>
      <c r="Q12" s="72" t="s">
        <v>62</v>
      </c>
      <c r="R12" s="36">
        <f t="shared" si="8"/>
        <v>4</v>
      </c>
      <c r="S12" s="32">
        <f t="shared" si="9"/>
        <v>1</v>
      </c>
      <c r="T12" s="72" t="s">
        <v>61</v>
      </c>
      <c r="U12" s="36">
        <f t="shared" si="10"/>
        <v>0</v>
      </c>
      <c r="V12" s="37">
        <f t="shared" si="11"/>
        <v>0</v>
      </c>
      <c r="W12" s="9">
        <v>4</v>
      </c>
      <c r="X12" s="72" t="s">
        <v>72</v>
      </c>
      <c r="Y12" s="36">
        <f t="shared" si="12"/>
        <v>4</v>
      </c>
      <c r="Z12" s="32">
        <f t="shared" si="13"/>
        <v>1</v>
      </c>
      <c r="AA12" s="72" t="s">
        <v>66</v>
      </c>
      <c r="AB12" s="36">
        <f t="shared" si="14"/>
        <v>0</v>
      </c>
      <c r="AC12" s="37">
        <f t="shared" si="15"/>
        <v>0</v>
      </c>
      <c r="AD12" s="75">
        <v>9</v>
      </c>
      <c r="AE12" s="75"/>
      <c r="AF12" s="75"/>
      <c r="AG12" s="75"/>
      <c r="AH12" s="75"/>
      <c r="AI12" s="75"/>
      <c r="AJ12" s="75"/>
      <c r="AK12" s="75"/>
      <c r="AL12" s="33" t="s">
        <v>58</v>
      </c>
      <c r="AM12" s="34" t="s">
        <v>45</v>
      </c>
      <c r="AN12" s="33" t="s">
        <v>66</v>
      </c>
      <c r="AO12" s="35">
        <v>0.67152777777777783</v>
      </c>
      <c r="AP12" s="75"/>
      <c r="AQ12" s="75"/>
      <c r="AR12" s="75"/>
    </row>
    <row r="13" spans="1:44" s="174" customFormat="1" x14ac:dyDescent="0.25">
      <c r="A13" s="6"/>
      <c r="B13" s="9">
        <v>3</v>
      </c>
      <c r="C13" s="72" t="s">
        <v>59</v>
      </c>
      <c r="D13" s="36">
        <f t="shared" si="0"/>
        <v>3</v>
      </c>
      <c r="E13" s="32">
        <f t="shared" si="1"/>
        <v>1</v>
      </c>
      <c r="F13" s="72" t="s">
        <v>66</v>
      </c>
      <c r="G13" s="36">
        <f t="shared" si="2"/>
        <v>0</v>
      </c>
      <c r="H13" s="37">
        <f t="shared" si="3"/>
        <v>0</v>
      </c>
      <c r="I13" s="9">
        <v>3</v>
      </c>
      <c r="J13" s="72" t="s">
        <v>61</v>
      </c>
      <c r="K13" s="36">
        <f t="shared" si="4"/>
        <v>0</v>
      </c>
      <c r="L13" s="32">
        <f t="shared" si="5"/>
        <v>0</v>
      </c>
      <c r="M13" s="73" t="s">
        <v>55</v>
      </c>
      <c r="N13" s="36">
        <f t="shared" si="6"/>
        <v>0</v>
      </c>
      <c r="O13" s="37">
        <f t="shared" si="7"/>
        <v>0</v>
      </c>
      <c r="P13" s="9">
        <v>3</v>
      </c>
      <c r="Q13" s="72" t="s">
        <v>74</v>
      </c>
      <c r="R13" s="36">
        <f t="shared" si="8"/>
        <v>0</v>
      </c>
      <c r="S13" s="32">
        <f t="shared" si="9"/>
        <v>1</v>
      </c>
      <c r="T13" s="72" t="s">
        <v>67</v>
      </c>
      <c r="U13" s="36">
        <f t="shared" si="10"/>
        <v>0</v>
      </c>
      <c r="V13" s="37">
        <f t="shared" si="11"/>
        <v>0</v>
      </c>
      <c r="W13" s="9">
        <v>3</v>
      </c>
      <c r="X13" s="72" t="s">
        <v>68</v>
      </c>
      <c r="Y13" s="36">
        <f t="shared" si="12"/>
        <v>0</v>
      </c>
      <c r="Z13" s="32">
        <f t="shared" si="13"/>
        <v>1</v>
      </c>
      <c r="AA13" s="72" t="s">
        <v>59</v>
      </c>
      <c r="AB13" s="36">
        <f t="shared" si="14"/>
        <v>3</v>
      </c>
      <c r="AC13" s="37">
        <f t="shared" si="15"/>
        <v>1</v>
      </c>
      <c r="AD13" s="75">
        <v>10</v>
      </c>
      <c r="AE13" s="75"/>
      <c r="AF13" s="75"/>
      <c r="AG13" s="75"/>
      <c r="AH13" s="75"/>
      <c r="AI13" s="75"/>
      <c r="AJ13" s="75"/>
      <c r="AK13" s="75"/>
      <c r="AL13" s="76" t="s">
        <v>71</v>
      </c>
      <c r="AM13" s="30" t="s">
        <v>45</v>
      </c>
      <c r="AN13" s="76" t="s">
        <v>61</v>
      </c>
      <c r="AO13" s="31">
        <v>0.79513888888888884</v>
      </c>
      <c r="AP13" s="75"/>
      <c r="AQ13" s="75"/>
      <c r="AR13" s="75"/>
    </row>
    <row r="14" spans="1:44" s="174" customFormat="1" x14ac:dyDescent="0.25">
      <c r="A14" s="6"/>
      <c r="B14" s="9">
        <v>2</v>
      </c>
      <c r="C14" s="72" t="s">
        <v>47</v>
      </c>
      <c r="D14" s="36">
        <f t="shared" si="0"/>
        <v>0</v>
      </c>
      <c r="E14" s="32">
        <f t="shared" si="1"/>
        <v>0</v>
      </c>
      <c r="F14" s="72" t="s">
        <v>63</v>
      </c>
      <c r="G14" s="36">
        <f t="shared" si="2"/>
        <v>0</v>
      </c>
      <c r="H14" s="37">
        <f t="shared" si="3"/>
        <v>0</v>
      </c>
      <c r="I14" s="9">
        <v>2</v>
      </c>
      <c r="J14" s="72" t="s">
        <v>63</v>
      </c>
      <c r="K14" s="36">
        <f t="shared" si="4"/>
        <v>0</v>
      </c>
      <c r="L14" s="32">
        <f t="shared" si="5"/>
        <v>0</v>
      </c>
      <c r="M14" s="73" t="s">
        <v>67</v>
      </c>
      <c r="N14" s="36">
        <f t="shared" si="6"/>
        <v>0</v>
      </c>
      <c r="O14" s="37">
        <f t="shared" si="7"/>
        <v>0</v>
      </c>
      <c r="P14" s="9">
        <v>2</v>
      </c>
      <c r="Q14" s="72" t="s">
        <v>50</v>
      </c>
      <c r="R14" s="36">
        <f t="shared" si="8"/>
        <v>0</v>
      </c>
      <c r="S14" s="32">
        <f t="shared" si="9"/>
        <v>1</v>
      </c>
      <c r="T14" s="72" t="s">
        <v>64</v>
      </c>
      <c r="U14" s="36">
        <f t="shared" si="10"/>
        <v>2</v>
      </c>
      <c r="V14" s="37">
        <f t="shared" si="11"/>
        <v>1</v>
      </c>
      <c r="W14" s="9">
        <v>2</v>
      </c>
      <c r="X14" s="72" t="s">
        <v>50</v>
      </c>
      <c r="Y14" s="36">
        <f t="shared" si="12"/>
        <v>0</v>
      </c>
      <c r="Z14" s="32">
        <f t="shared" si="13"/>
        <v>1</v>
      </c>
      <c r="AA14" s="72" t="s">
        <v>47</v>
      </c>
      <c r="AB14" s="36">
        <f t="shared" si="14"/>
        <v>0</v>
      </c>
      <c r="AC14" s="37">
        <f t="shared" si="15"/>
        <v>0</v>
      </c>
      <c r="AD14" s="75">
        <v>11</v>
      </c>
      <c r="AE14" s="75"/>
      <c r="AF14" s="75"/>
      <c r="AG14" s="75"/>
      <c r="AH14" s="75"/>
      <c r="AI14" s="75"/>
      <c r="AJ14" s="75"/>
      <c r="AK14" s="75"/>
      <c r="AL14" s="76" t="s">
        <v>56</v>
      </c>
      <c r="AM14" s="30" t="s">
        <v>45</v>
      </c>
      <c r="AN14" s="76" t="s">
        <v>60</v>
      </c>
      <c r="AO14" s="31">
        <v>0.79861111111111116</v>
      </c>
      <c r="AP14" s="75"/>
      <c r="AQ14" s="75"/>
      <c r="AR14" s="75"/>
    </row>
    <row r="15" spans="1:44" s="174" customFormat="1" x14ac:dyDescent="0.25">
      <c r="A15" s="6"/>
      <c r="B15" s="9">
        <v>1</v>
      </c>
      <c r="C15" s="72" t="s">
        <v>54</v>
      </c>
      <c r="D15" s="36">
        <f t="shared" si="0"/>
        <v>0</v>
      </c>
      <c r="E15" s="32">
        <f t="shared" si="1"/>
        <v>0</v>
      </c>
      <c r="F15" s="72" t="s">
        <v>65</v>
      </c>
      <c r="G15" s="36">
        <f t="shared" si="2"/>
        <v>0</v>
      </c>
      <c r="H15" s="37">
        <f t="shared" si="3"/>
        <v>0</v>
      </c>
      <c r="I15" s="9">
        <v>1</v>
      </c>
      <c r="J15" s="72" t="s">
        <v>73</v>
      </c>
      <c r="K15" s="36">
        <f t="shared" si="4"/>
        <v>0</v>
      </c>
      <c r="L15" s="32">
        <f t="shared" si="5"/>
        <v>0</v>
      </c>
      <c r="M15" s="73" t="s">
        <v>66</v>
      </c>
      <c r="N15" s="36">
        <f t="shared" si="6"/>
        <v>0</v>
      </c>
      <c r="O15" s="37">
        <f t="shared" si="7"/>
        <v>0</v>
      </c>
      <c r="P15" s="9">
        <v>1</v>
      </c>
      <c r="Q15" s="72" t="s">
        <v>54</v>
      </c>
      <c r="R15" s="36">
        <f t="shared" si="8"/>
        <v>0</v>
      </c>
      <c r="S15" s="32">
        <f t="shared" si="9"/>
        <v>0</v>
      </c>
      <c r="T15" s="72" t="s">
        <v>54</v>
      </c>
      <c r="U15" s="36">
        <f t="shared" si="10"/>
        <v>0</v>
      </c>
      <c r="V15" s="37">
        <f t="shared" si="11"/>
        <v>0</v>
      </c>
      <c r="W15" s="9">
        <v>1</v>
      </c>
      <c r="X15" s="72" t="s">
        <v>66</v>
      </c>
      <c r="Y15" s="36">
        <f t="shared" si="12"/>
        <v>0</v>
      </c>
      <c r="Z15" s="32">
        <f t="shared" si="13"/>
        <v>0</v>
      </c>
      <c r="AA15" s="72" t="s">
        <v>53</v>
      </c>
      <c r="AB15" s="36">
        <f t="shared" si="14"/>
        <v>0</v>
      </c>
      <c r="AC15" s="37">
        <f t="shared" si="15"/>
        <v>0</v>
      </c>
      <c r="AD15" s="75">
        <v>12</v>
      </c>
      <c r="AE15" s="75"/>
      <c r="AF15" s="75"/>
      <c r="AG15" s="75"/>
      <c r="AH15" s="75"/>
      <c r="AI15" s="75"/>
      <c r="AJ15" s="75"/>
      <c r="AK15" s="75"/>
      <c r="AL15" s="76" t="s">
        <v>70</v>
      </c>
      <c r="AM15" s="30" t="s">
        <v>45</v>
      </c>
      <c r="AN15" s="76" t="s">
        <v>47</v>
      </c>
      <c r="AO15" s="31">
        <v>0.79861111111111116</v>
      </c>
      <c r="AP15" s="75"/>
      <c r="AQ15" s="75"/>
      <c r="AR15" s="75"/>
    </row>
    <row r="16" spans="1:44" s="174" customFormat="1" x14ac:dyDescent="0.25">
      <c r="A16" s="6"/>
      <c r="B16" s="9">
        <v>1</v>
      </c>
      <c r="C16" s="72" t="s">
        <v>53</v>
      </c>
      <c r="D16" s="36">
        <f t="shared" si="0"/>
        <v>0</v>
      </c>
      <c r="E16" s="32">
        <f t="shared" si="1"/>
        <v>0</v>
      </c>
      <c r="F16" s="72" t="s">
        <v>56</v>
      </c>
      <c r="G16" s="36">
        <f t="shared" si="2"/>
        <v>0</v>
      </c>
      <c r="H16" s="37">
        <f t="shared" si="3"/>
        <v>0</v>
      </c>
      <c r="I16" s="9">
        <v>1</v>
      </c>
      <c r="J16" s="72" t="s">
        <v>46</v>
      </c>
      <c r="K16" s="36">
        <f t="shared" si="4"/>
        <v>0</v>
      </c>
      <c r="L16" s="32">
        <f t="shared" si="5"/>
        <v>0</v>
      </c>
      <c r="M16" s="73" t="s">
        <v>71</v>
      </c>
      <c r="N16" s="36">
        <f t="shared" si="6"/>
        <v>0</v>
      </c>
      <c r="O16" s="37">
        <f t="shared" si="7"/>
        <v>0</v>
      </c>
      <c r="P16" s="9">
        <v>1</v>
      </c>
      <c r="Q16" s="72" t="s">
        <v>73</v>
      </c>
      <c r="R16" s="36">
        <f t="shared" si="8"/>
        <v>0</v>
      </c>
      <c r="S16" s="32">
        <f t="shared" si="9"/>
        <v>0</v>
      </c>
      <c r="T16" s="72" t="s">
        <v>48</v>
      </c>
      <c r="U16" s="36">
        <f t="shared" si="10"/>
        <v>1</v>
      </c>
      <c r="V16" s="37">
        <f t="shared" si="11"/>
        <v>1</v>
      </c>
      <c r="W16" s="9">
        <v>1</v>
      </c>
      <c r="X16" s="72" t="s">
        <v>53</v>
      </c>
      <c r="Y16" s="36">
        <f t="shared" si="12"/>
        <v>0</v>
      </c>
      <c r="Z16" s="32">
        <f t="shared" si="13"/>
        <v>0</v>
      </c>
      <c r="AA16" s="72" t="s">
        <v>71</v>
      </c>
      <c r="AB16" s="36">
        <f t="shared" si="14"/>
        <v>0</v>
      </c>
      <c r="AC16" s="37">
        <f t="shared" si="15"/>
        <v>0</v>
      </c>
      <c r="AD16" s="75">
        <v>13</v>
      </c>
      <c r="AE16" s="75"/>
      <c r="AF16" s="75"/>
      <c r="AG16" s="75"/>
      <c r="AH16" s="75"/>
      <c r="AI16" s="75"/>
      <c r="AJ16" s="75"/>
      <c r="AK16" s="75"/>
      <c r="AL16" s="76" t="s">
        <v>55</v>
      </c>
      <c r="AM16" s="30" t="s">
        <v>45</v>
      </c>
      <c r="AN16" s="76" t="s">
        <v>46</v>
      </c>
      <c r="AO16" s="31">
        <v>0.79861111111111116</v>
      </c>
      <c r="AP16" s="75"/>
      <c r="AQ16" s="75"/>
      <c r="AR16" s="75"/>
    </row>
    <row r="17" spans="1:44" s="174" customFormat="1" x14ac:dyDescent="0.25">
      <c r="A17" s="77"/>
      <c r="B17" s="78"/>
      <c r="C17" s="11" t="s">
        <v>77</v>
      </c>
      <c r="D17" s="11"/>
      <c r="E17" s="11">
        <f>SUM(E6:E16)</f>
        <v>4</v>
      </c>
      <c r="F17" s="28" t="s">
        <v>78</v>
      </c>
      <c r="G17" s="11">
        <f>SUM(G6:G16)</f>
        <v>3</v>
      </c>
      <c r="H17" s="40">
        <f>SUM(H7:H16)</f>
        <v>4</v>
      </c>
      <c r="I17" s="78"/>
      <c r="J17" s="11" t="s">
        <v>77</v>
      </c>
      <c r="K17" s="11"/>
      <c r="L17" s="11">
        <f>SUM(L6:L16)</f>
        <v>3</v>
      </c>
      <c r="M17" s="28" t="s">
        <v>78</v>
      </c>
      <c r="N17" s="11"/>
      <c r="O17" s="40">
        <f>SUM(O7:O16)</f>
        <v>4</v>
      </c>
      <c r="P17" s="78"/>
      <c r="Q17" s="11" t="s">
        <v>77</v>
      </c>
      <c r="R17" s="11"/>
      <c r="S17" s="11">
        <f>SUM(S6:S16)</f>
        <v>6</v>
      </c>
      <c r="T17" s="28" t="s">
        <v>78</v>
      </c>
      <c r="U17" s="11"/>
      <c r="V17" s="40">
        <f>SUM(V7:V16)</f>
        <v>6</v>
      </c>
      <c r="W17" s="78"/>
      <c r="X17" s="11" t="s">
        <v>77</v>
      </c>
      <c r="Y17" s="11"/>
      <c r="Z17" s="11">
        <f>SUM(Z6:Z16)</f>
        <v>6</v>
      </c>
      <c r="AA17" s="28" t="s">
        <v>78</v>
      </c>
      <c r="AB17" s="11"/>
      <c r="AC17" s="40">
        <f>SUM(AC7:AC16)</f>
        <v>4</v>
      </c>
      <c r="AD17" s="75">
        <v>14</v>
      </c>
      <c r="AE17" s="75"/>
      <c r="AF17" s="75"/>
      <c r="AG17" s="75"/>
      <c r="AH17" s="75"/>
      <c r="AI17" s="75"/>
      <c r="AJ17" s="75"/>
      <c r="AK17" s="75"/>
      <c r="AL17" s="76" t="s">
        <v>65</v>
      </c>
      <c r="AM17" s="30" t="s">
        <v>45</v>
      </c>
      <c r="AN17" s="76" t="s">
        <v>73</v>
      </c>
      <c r="AO17" s="39">
        <v>0.81944444444444453</v>
      </c>
      <c r="AP17" s="75"/>
      <c r="AQ17" s="75"/>
      <c r="AR17" s="75"/>
    </row>
    <row r="18" spans="1:44" s="174" customFormat="1" x14ac:dyDescent="0.25">
      <c r="A18" s="6"/>
      <c r="B18" s="78"/>
      <c r="C18" s="12" t="s">
        <v>79</v>
      </c>
      <c r="D18" s="78">
        <v>10</v>
      </c>
      <c r="E18" s="78"/>
      <c r="F18" s="12" t="s">
        <v>79</v>
      </c>
      <c r="G18" s="78">
        <v>10</v>
      </c>
      <c r="H18" s="6"/>
      <c r="I18" s="78"/>
      <c r="J18" s="12" t="s">
        <v>79</v>
      </c>
      <c r="K18" s="78">
        <v>7</v>
      </c>
      <c r="L18" s="78"/>
      <c r="M18" s="12" t="s">
        <v>79</v>
      </c>
      <c r="N18" s="78">
        <v>0</v>
      </c>
      <c r="O18" s="6"/>
      <c r="P18" s="78"/>
      <c r="Q18" s="12" t="s">
        <v>79</v>
      </c>
      <c r="R18" s="78">
        <v>3</v>
      </c>
      <c r="S18" s="78"/>
      <c r="T18" s="12" t="s">
        <v>79</v>
      </c>
      <c r="U18" s="78">
        <v>10</v>
      </c>
      <c r="V18" s="6"/>
      <c r="W18" s="78"/>
      <c r="X18" s="12" t="s">
        <v>79</v>
      </c>
      <c r="Y18" s="78">
        <v>9</v>
      </c>
      <c r="Z18" s="78"/>
      <c r="AA18" s="12" t="s">
        <v>79</v>
      </c>
      <c r="AB18" s="78">
        <v>9</v>
      </c>
      <c r="AC18" s="6"/>
      <c r="AD18" s="75">
        <v>15</v>
      </c>
      <c r="AE18" s="75"/>
      <c r="AF18" s="75"/>
      <c r="AG18" s="75"/>
      <c r="AH18" s="75"/>
      <c r="AI18" s="75"/>
      <c r="AJ18" s="75"/>
      <c r="AK18" s="41" t="s">
        <v>80</v>
      </c>
      <c r="AL18" s="76" t="s">
        <v>53</v>
      </c>
      <c r="AM18" s="30" t="s">
        <v>45</v>
      </c>
      <c r="AN18" s="76" t="s">
        <v>67</v>
      </c>
      <c r="AO18" s="39">
        <v>0.82291666666666663</v>
      </c>
      <c r="AP18" s="75"/>
      <c r="AQ18" s="75"/>
      <c r="AR18" s="75"/>
    </row>
    <row r="19" spans="1:44" s="174" customFormat="1" x14ac:dyDescent="0.2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6"/>
      <c r="AD19" s="75"/>
      <c r="AE19" s="75"/>
      <c r="AF19" s="75"/>
      <c r="AG19" s="75"/>
      <c r="AH19" s="75"/>
      <c r="AI19" s="75"/>
      <c r="AJ19" s="75"/>
      <c r="AK19" s="75"/>
      <c r="AL19" s="75"/>
      <c r="AM19" s="75"/>
      <c r="AN19" s="75"/>
      <c r="AO19" s="75"/>
      <c r="AP19" s="75"/>
      <c r="AQ19" s="75"/>
      <c r="AR19" s="75"/>
    </row>
    <row r="20" spans="1:44" s="174" customFormat="1" ht="17.25" customHeight="1" x14ac:dyDescent="0.25">
      <c r="A20" s="3"/>
      <c r="B20" s="4"/>
      <c r="C20" s="175" t="s">
        <v>40</v>
      </c>
      <c r="D20" s="75">
        <f>ABS(IF(E35&lt;H35,E35,H35)+1)</f>
        <v>4</v>
      </c>
      <c r="E20" s="75" t="str">
        <f>IF(D20=10,"F"," ")</f>
        <v xml:space="preserve"> </v>
      </c>
      <c r="F20" s="29" t="str">
        <f>IF(E35="Top","Bottom", IF(E35&lt;H35, C35, F35))</f>
        <v>Bottom</v>
      </c>
      <c r="G20" s="4"/>
      <c r="H20" s="3"/>
      <c r="I20" s="4"/>
      <c r="J20" s="175" t="s">
        <v>40</v>
      </c>
      <c r="K20" s="75">
        <f>ABS(IF(L35&lt;O35,L35,O35)+1)</f>
        <v>6</v>
      </c>
      <c r="L20" s="75" t="str">
        <f>IF(K20=10,"F"," ")</f>
        <v xml:space="preserve"> </v>
      </c>
      <c r="M20" s="29" t="str">
        <f>IF(L35="Top","Bottom", IF(L35&lt;O35, J35, M35))</f>
        <v>Bottom</v>
      </c>
      <c r="N20" s="4"/>
      <c r="O20" s="3"/>
      <c r="P20" s="4"/>
      <c r="Q20" s="175" t="s">
        <v>40</v>
      </c>
      <c r="R20" s="75">
        <f>ABS(IF(S35&lt;V35,S35,V35)+1)</f>
        <v>6</v>
      </c>
      <c r="S20" s="75" t="str">
        <f>IF(R20=10,"F"," ")</f>
        <v xml:space="preserve"> </v>
      </c>
      <c r="T20" s="29" t="str">
        <f>IF(S35="Top","Bottom", IF(S35&lt;V35, Q35, T35))</f>
        <v>Top</v>
      </c>
      <c r="U20" s="4"/>
      <c r="V20" s="3"/>
      <c r="W20" s="4"/>
      <c r="X20" s="175" t="s">
        <v>40</v>
      </c>
      <c r="Y20" s="75">
        <f>ABS(IF(Z35&lt;AC35,Z35,AC35)+1)</f>
        <v>7</v>
      </c>
      <c r="Z20" s="75" t="str">
        <f>IF(Y20=10,"F"," ")</f>
        <v xml:space="preserve"> </v>
      </c>
      <c r="AA20" s="29" t="str">
        <f>IF(Z35="Top","Bottom", IF(Z35&lt;AC35, X35, AA35))</f>
        <v>Bottom</v>
      </c>
      <c r="AB20" s="4"/>
      <c r="AC20" s="3"/>
      <c r="AD20" s="75"/>
      <c r="AE20" s="28" t="str">
        <f>AH4</f>
        <v>Miami</v>
      </c>
      <c r="AF20" s="75"/>
      <c r="AG20" s="75"/>
      <c r="AH20" s="75"/>
      <c r="AI20" s="75"/>
      <c r="AJ20" s="75"/>
      <c r="AK20" s="75"/>
      <c r="AL20" s="75"/>
      <c r="AM20" s="75"/>
      <c r="AN20" s="75"/>
      <c r="AO20" s="75"/>
      <c r="AP20" s="75"/>
      <c r="AQ20" s="75"/>
      <c r="AR20" s="75"/>
    </row>
    <row r="21" spans="1:44" s="174" customFormat="1" ht="18" customHeight="1" x14ac:dyDescent="0.25">
      <c r="A21" s="3"/>
      <c r="B21" s="5">
        <v>5</v>
      </c>
      <c r="C21" s="14" t="s">
        <v>15</v>
      </c>
      <c r="D21" s="79"/>
      <c r="E21" s="15"/>
      <c r="F21" s="16" t="s">
        <v>14</v>
      </c>
      <c r="G21" s="17"/>
      <c r="H21" s="3"/>
      <c r="I21" s="5">
        <v>6</v>
      </c>
      <c r="J21" s="14" t="s">
        <v>15</v>
      </c>
      <c r="K21" s="79"/>
      <c r="L21" s="15"/>
      <c r="M21" s="16" t="s">
        <v>14</v>
      </c>
      <c r="N21" s="17"/>
      <c r="O21" s="3"/>
      <c r="P21" s="5">
        <v>7</v>
      </c>
      <c r="Q21" s="14" t="s">
        <v>15</v>
      </c>
      <c r="R21" s="79"/>
      <c r="S21" s="15"/>
      <c r="T21" s="16" t="s">
        <v>14</v>
      </c>
      <c r="U21" s="17"/>
      <c r="V21" s="3"/>
      <c r="W21" s="5">
        <v>8</v>
      </c>
      <c r="X21" s="14" t="s">
        <v>15</v>
      </c>
      <c r="Y21" s="79"/>
      <c r="Z21" s="15"/>
      <c r="AA21" s="16" t="s">
        <v>14</v>
      </c>
      <c r="AB21" s="17"/>
      <c r="AC21" s="3"/>
      <c r="AD21" s="75"/>
      <c r="AE21" s="28" t="str">
        <f t="shared" ref="AE21:AE35" si="16">AH5</f>
        <v>Seattle</v>
      </c>
      <c r="AF21" s="75"/>
      <c r="AG21" s="75"/>
      <c r="AH21" s="75"/>
      <c r="AI21" s="75"/>
      <c r="AJ21" s="75"/>
      <c r="AK21" s="75"/>
      <c r="AL21" s="75"/>
      <c r="AM21" s="75"/>
      <c r="AN21" s="75"/>
      <c r="AO21" s="75"/>
      <c r="AP21" s="75"/>
      <c r="AQ21" s="75"/>
      <c r="AR21" s="75"/>
    </row>
    <row r="22" spans="1:44" s="174" customFormat="1" ht="18" customHeight="1" x14ac:dyDescent="0.25">
      <c r="A22" s="77"/>
      <c r="C22" s="172"/>
      <c r="D22" s="173"/>
      <c r="E22" s="18"/>
      <c r="F22" s="17"/>
      <c r="G22" s="17"/>
      <c r="H22" s="77"/>
      <c r="I22" s="5"/>
      <c r="J22" s="172"/>
      <c r="K22" s="173"/>
      <c r="L22" s="18"/>
      <c r="M22" s="17"/>
      <c r="N22" s="17"/>
      <c r="O22" s="77"/>
      <c r="P22" s="5"/>
      <c r="Q22" s="172"/>
      <c r="R22" s="173"/>
      <c r="S22" s="18"/>
      <c r="T22" s="17"/>
      <c r="U22" s="17"/>
      <c r="V22" s="77"/>
      <c r="W22" s="5"/>
      <c r="X22" s="172"/>
      <c r="Y22" s="173"/>
      <c r="Z22" s="18"/>
      <c r="AA22" s="17"/>
      <c r="AB22" s="17"/>
      <c r="AC22" s="77"/>
      <c r="AD22" s="75"/>
      <c r="AE22" s="28" t="str">
        <f t="shared" si="16"/>
        <v>Texas</v>
      </c>
      <c r="AF22" s="75"/>
      <c r="AG22" s="75"/>
      <c r="AH22" s="75"/>
      <c r="AI22" s="75"/>
      <c r="AJ22" s="75"/>
      <c r="AK22" s="75"/>
      <c r="AL22" s="75"/>
      <c r="AM22" s="75"/>
      <c r="AN22" s="75"/>
      <c r="AO22" s="75"/>
      <c r="AP22" s="75"/>
      <c r="AQ22" s="75"/>
      <c r="AR22" s="75"/>
    </row>
    <row r="23" spans="1:44" s="174" customFormat="1" x14ac:dyDescent="0.25">
      <c r="A23" s="77"/>
      <c r="C23" s="78" t="str">
        <f>AL30</f>
        <v>Cameron Hughes</v>
      </c>
      <c r="D23" s="80">
        <f>SUM(D25:D34)</f>
        <v>9</v>
      </c>
      <c r="E23" s="81" t="s">
        <v>45</v>
      </c>
      <c r="F23" s="78" t="str">
        <f>AN30</f>
        <v>TJ Stephens</v>
      </c>
      <c r="G23" s="80">
        <f>SUM(G25:G34)</f>
        <v>1</v>
      </c>
      <c r="H23" s="77"/>
      <c r="I23" s="79"/>
      <c r="J23" s="78" t="str">
        <f>AL31</f>
        <v>Jake Mercer</v>
      </c>
      <c r="K23" s="80">
        <f>SUM(K25:K34)</f>
        <v>3</v>
      </c>
      <c r="L23" s="81" t="s">
        <v>45</v>
      </c>
      <c r="M23" s="78" t="str">
        <f>AN31</f>
        <v>Nate Steis</v>
      </c>
      <c r="N23" s="80">
        <f>SUM(N25:N34)</f>
        <v>6</v>
      </c>
      <c r="O23" s="77"/>
      <c r="P23" s="79"/>
      <c r="Q23" s="78" t="str">
        <f>AL32</f>
        <v>Ken Baum</v>
      </c>
      <c r="R23" s="80">
        <f>SUM(R25:R34)</f>
        <v>5</v>
      </c>
      <c r="S23" s="81" t="s">
        <v>45</v>
      </c>
      <c r="T23" s="78" t="str">
        <f>AN32</f>
        <v>Chris Walter</v>
      </c>
      <c r="U23" s="80">
        <f>SUM(U25:U34)</f>
        <v>5</v>
      </c>
      <c r="V23" s="77"/>
      <c r="W23" s="79"/>
      <c r="X23" s="78" t="str">
        <f>AL33</f>
        <v>Scotty Asti</v>
      </c>
      <c r="Y23" s="80">
        <f>SUM(Y25:Y34)</f>
        <v>7</v>
      </c>
      <c r="Z23" s="81" t="s">
        <v>45</v>
      </c>
      <c r="AA23" s="78" t="str">
        <f>AN33</f>
        <v>Ryan Smith</v>
      </c>
      <c r="AB23" s="80">
        <f>SUM(AB25:AB34)</f>
        <v>8</v>
      </c>
      <c r="AC23" s="77"/>
      <c r="AD23" s="75"/>
      <c r="AE23" s="28" t="str">
        <f t="shared" si="16"/>
        <v>Chicago White Sox</v>
      </c>
      <c r="AF23" s="75"/>
      <c r="AG23" s="75"/>
      <c r="AH23" s="75"/>
      <c r="AI23" s="75"/>
      <c r="AJ23" s="75"/>
      <c r="AK23" s="75"/>
      <c r="AL23" s="75"/>
      <c r="AM23" s="75"/>
      <c r="AN23" s="75"/>
      <c r="AO23" s="75"/>
      <c r="AP23" s="75"/>
      <c r="AQ23" s="75"/>
      <c r="AR23" s="75"/>
    </row>
    <row r="24" spans="1:44" s="174" customFormat="1" x14ac:dyDescent="0.25">
      <c r="A24" s="77"/>
      <c r="C24" s="79"/>
      <c r="E24" s="32"/>
      <c r="F24" s="79"/>
      <c r="H24" s="77"/>
      <c r="I24" s="79"/>
      <c r="J24" s="79"/>
      <c r="L24" s="32"/>
      <c r="M24" s="79"/>
      <c r="O24" s="77"/>
      <c r="P24" s="79"/>
      <c r="Q24" s="79"/>
      <c r="S24" s="32"/>
      <c r="T24" s="79"/>
      <c r="V24" s="77"/>
      <c r="W24" s="79"/>
      <c r="X24" s="79"/>
      <c r="Z24" s="32"/>
      <c r="AA24" s="79"/>
      <c r="AC24" s="77"/>
      <c r="AD24" s="75"/>
      <c r="AE24" s="28" t="str">
        <f t="shared" si="16"/>
        <v>Colorado</v>
      </c>
      <c r="AF24" s="75"/>
      <c r="AG24" s="75"/>
      <c r="AH24" s="75"/>
      <c r="AI24" s="75"/>
      <c r="AJ24" s="75"/>
      <c r="AK24" s="75"/>
      <c r="AL24" s="75"/>
      <c r="AM24" s="75"/>
      <c r="AN24" s="75"/>
      <c r="AO24" s="75"/>
      <c r="AP24" s="75"/>
      <c r="AQ24" s="75"/>
      <c r="AR24" s="75"/>
    </row>
    <row r="25" spans="1:44" s="174" customFormat="1" x14ac:dyDescent="0.25">
      <c r="A25" s="6"/>
      <c r="B25" s="10"/>
      <c r="C25" s="7" t="s">
        <v>51</v>
      </c>
      <c r="D25" s="7">
        <v>0</v>
      </c>
      <c r="E25" s="32"/>
      <c r="F25" s="13" t="s">
        <v>52</v>
      </c>
      <c r="G25" s="10">
        <f>IF(D20&gt;1,1,0)</f>
        <v>1</v>
      </c>
      <c r="H25" s="6"/>
      <c r="I25" s="10"/>
      <c r="J25" s="7" t="s">
        <v>51</v>
      </c>
      <c r="K25" s="7">
        <v>0</v>
      </c>
      <c r="L25" s="32"/>
      <c r="M25" s="13" t="s">
        <v>52</v>
      </c>
      <c r="N25" s="10">
        <f>IF(K20&gt;1,1,0)</f>
        <v>1</v>
      </c>
      <c r="O25" s="6"/>
      <c r="P25" s="10"/>
      <c r="Q25" s="7" t="s">
        <v>51</v>
      </c>
      <c r="R25" s="7">
        <v>0</v>
      </c>
      <c r="S25" s="32"/>
      <c r="T25" s="13" t="s">
        <v>52</v>
      </c>
      <c r="U25" s="10">
        <f>IF(R20&gt;1,1,0)</f>
        <v>1</v>
      </c>
      <c r="V25" s="6"/>
      <c r="W25" s="10"/>
      <c r="X25" s="7" t="s">
        <v>51</v>
      </c>
      <c r="Y25" s="7">
        <v>0</v>
      </c>
      <c r="Z25" s="32"/>
      <c r="AA25" s="13" t="s">
        <v>52</v>
      </c>
      <c r="AB25" s="10">
        <f>IF(Y20&gt;1,1,0)</f>
        <v>1</v>
      </c>
      <c r="AC25" s="6"/>
      <c r="AD25" s="75"/>
      <c r="AE25" s="28" t="str">
        <f t="shared" si="16"/>
        <v>San Francisco</v>
      </c>
      <c r="AF25" s="75"/>
      <c r="AG25" s="75"/>
      <c r="AH25" s="75"/>
      <c r="AI25" s="75"/>
      <c r="AJ25" s="75"/>
      <c r="AK25" s="75"/>
      <c r="AL25" s="75" t="s">
        <v>81</v>
      </c>
      <c r="AM25" s="75"/>
      <c r="AN25" s="75"/>
      <c r="AO25" s="75"/>
      <c r="AP25" s="75"/>
      <c r="AQ25" s="75"/>
      <c r="AR25" s="75"/>
    </row>
    <row r="26" spans="1:44" s="174" customFormat="1" x14ac:dyDescent="0.25">
      <c r="A26" s="6"/>
      <c r="B26" s="8">
        <v>4</v>
      </c>
      <c r="C26" s="25" t="s">
        <v>50</v>
      </c>
      <c r="D26" s="36">
        <f>_xlfn.IFNA(IF(MATCH(C26,$AE$4:$AE$19, 0)&gt;0, $B26), 0)</f>
        <v>0</v>
      </c>
      <c r="E26" s="32">
        <f>COUNTIF($AE$4:$AE$35,C26)</f>
        <v>1</v>
      </c>
      <c r="F26" s="25" t="s">
        <v>68</v>
      </c>
      <c r="G26" s="36">
        <f>_xlfn.IFNA(IF(MATCH(F26,$AE$4:$AE$19, 0)&gt;0, $B26), 0)</f>
        <v>0</v>
      </c>
      <c r="H26" s="37">
        <f>COUNTIF($AE$4:$AE$35,F26)</f>
        <v>1</v>
      </c>
      <c r="I26" s="8">
        <v>4</v>
      </c>
      <c r="J26" s="25" t="s">
        <v>50</v>
      </c>
      <c r="K26" s="36">
        <f>_xlfn.IFNA(IF(MATCH(J26,$AE$4:$AE$19, 0)&gt;0, $B26), 0)</f>
        <v>0</v>
      </c>
      <c r="L26" s="32">
        <f>COUNTIF($AE$4:$AE$35,J26)</f>
        <v>1</v>
      </c>
      <c r="M26" s="38" t="s">
        <v>50</v>
      </c>
      <c r="N26" s="36">
        <f>_xlfn.IFNA(IF(MATCH(M26,$AE$4:$AE$19, 0)&gt;0, $B26), 0)</f>
        <v>0</v>
      </c>
      <c r="O26" s="37">
        <f>COUNTIF($AE$4:$AE$35,M26)</f>
        <v>1</v>
      </c>
      <c r="P26" s="8">
        <v>4</v>
      </c>
      <c r="Q26" s="25" t="s">
        <v>68</v>
      </c>
      <c r="R26" s="36">
        <f>_xlfn.IFNA(IF(MATCH(Q26,$AE$4:$AE$19, 0)&gt;0, $B26), 0)</f>
        <v>0</v>
      </c>
      <c r="S26" s="32">
        <f>COUNTIF($AE$4:$AE$35,Q26)</f>
        <v>1</v>
      </c>
      <c r="T26" s="25" t="s">
        <v>50</v>
      </c>
      <c r="U26" s="36">
        <f>_xlfn.IFNA(IF(MATCH(T26,$AE$4:$AE$19, 0)&gt;0, $B26), 0)</f>
        <v>0</v>
      </c>
      <c r="V26" s="37">
        <f>COUNTIF($AE$4:$AE$35,T26)</f>
        <v>1</v>
      </c>
      <c r="W26" s="8">
        <v>4</v>
      </c>
      <c r="X26" s="25" t="s">
        <v>69</v>
      </c>
      <c r="Y26" s="36">
        <f>_xlfn.IFNA(IF(MATCH(X26,$AE$4:$AE$19, 0)&gt;0, $B26), 0)</f>
        <v>0</v>
      </c>
      <c r="Z26" s="32">
        <f>COUNTIF($AE$4:$AE$35,X26)</f>
        <v>1</v>
      </c>
      <c r="AA26" s="25" t="s">
        <v>50</v>
      </c>
      <c r="AB26" s="36">
        <f>_xlfn.IFNA(IF(MATCH(AA26,$AE$4:$AE$19, 0)&gt;0, $B26), 0)</f>
        <v>0</v>
      </c>
      <c r="AC26" s="37">
        <f>COUNTIF($AE$4:$AE$35,AA26)</f>
        <v>1</v>
      </c>
      <c r="AD26" s="75"/>
      <c r="AE26" s="28" t="str">
        <f t="shared" si="16"/>
        <v>------</v>
      </c>
      <c r="AF26" s="75"/>
      <c r="AG26" s="75"/>
      <c r="AH26" s="75"/>
      <c r="AI26" s="75"/>
      <c r="AJ26" s="75"/>
      <c r="AK26" s="75">
        <v>1</v>
      </c>
      <c r="AL26" s="75" t="s">
        <v>91</v>
      </c>
      <c r="AM26" s="23" t="s">
        <v>45</v>
      </c>
      <c r="AN26" s="75" t="s">
        <v>88</v>
      </c>
      <c r="AO26" s="75"/>
      <c r="AP26" s="75"/>
      <c r="AQ26" s="75"/>
      <c r="AR26" s="75"/>
    </row>
    <row r="27" spans="1:44" s="174" customFormat="1" x14ac:dyDescent="0.25">
      <c r="A27" s="6"/>
      <c r="B27" s="8">
        <v>3</v>
      </c>
      <c r="C27" s="25" t="s">
        <v>72</v>
      </c>
      <c r="D27" s="36">
        <f t="shared" ref="D27:D34" si="17">_xlfn.IFNA(IF(MATCH(C27,$AE$4:$AE$19, 0)&gt;0, $B27), 0)</f>
        <v>3</v>
      </c>
      <c r="E27" s="32">
        <f t="shared" ref="E27:E34" si="18">COUNTIF($AE$4:$AE$35,C27)</f>
        <v>1</v>
      </c>
      <c r="F27" s="25" t="s">
        <v>69</v>
      </c>
      <c r="G27" s="36">
        <f t="shared" ref="G27:G34" si="19">_xlfn.IFNA(IF(MATCH(F27,$AE$4:$AE$19, 0)&gt;0, $B27), 0)</f>
        <v>0</v>
      </c>
      <c r="H27" s="37">
        <f t="shared" ref="H27:H34" si="20">COUNTIF($AE$4:$AE$35,F27)</f>
        <v>1</v>
      </c>
      <c r="I27" s="8">
        <v>3</v>
      </c>
      <c r="J27" s="25" t="s">
        <v>57</v>
      </c>
      <c r="K27" s="36">
        <f t="shared" ref="K27:K34" si="21">_xlfn.IFNA(IF(MATCH(J27,$AE$4:$AE$19, 0)&gt;0, $B27), 0)</f>
        <v>0</v>
      </c>
      <c r="L27" s="32">
        <f t="shared" ref="L27:L34" si="22">COUNTIF($AE$4:$AE$35,J27)</f>
        <v>1</v>
      </c>
      <c r="M27" s="38" t="s">
        <v>72</v>
      </c>
      <c r="N27" s="36">
        <f t="shared" ref="N27:N34" si="23">_xlfn.IFNA(IF(MATCH(M27,$AE$4:$AE$19, 0)&gt;0, $B27), 0)</f>
        <v>3</v>
      </c>
      <c r="O27" s="37">
        <f t="shared" ref="O27:O34" si="24">COUNTIF($AE$4:$AE$35,M27)</f>
        <v>1</v>
      </c>
      <c r="P27" s="8">
        <v>3</v>
      </c>
      <c r="Q27" s="25" t="s">
        <v>64</v>
      </c>
      <c r="R27" s="36">
        <f t="shared" ref="R27:R34" si="25">_xlfn.IFNA(IF(MATCH(Q27,$AE$4:$AE$19, 0)&gt;0, $B27), 0)</f>
        <v>3</v>
      </c>
      <c r="S27" s="32">
        <f t="shared" ref="S27:S34" si="26">COUNTIF($AE$4:$AE$35,Q27)</f>
        <v>1</v>
      </c>
      <c r="T27" s="25" t="s">
        <v>57</v>
      </c>
      <c r="U27" s="36">
        <f t="shared" ref="U27:U34" si="27">_xlfn.IFNA(IF(MATCH(T27,$AE$4:$AE$19, 0)&gt;0, $B27), 0)</f>
        <v>0</v>
      </c>
      <c r="V27" s="37">
        <f t="shared" ref="V27:V34" si="28">COUNTIF($AE$4:$AE$35,T27)</f>
        <v>1</v>
      </c>
      <c r="W27" s="8">
        <v>3</v>
      </c>
      <c r="X27" s="25" t="s">
        <v>50</v>
      </c>
      <c r="Y27" s="36">
        <f t="shared" ref="Y27:Y34" si="29">_xlfn.IFNA(IF(MATCH(X27,$AE$4:$AE$19, 0)&gt;0, $B27), 0)</f>
        <v>0</v>
      </c>
      <c r="Z27" s="32">
        <f t="shared" ref="Z27:Z34" si="30">COUNTIF($AE$4:$AE$35,X27)</f>
        <v>1</v>
      </c>
      <c r="AA27" s="25" t="s">
        <v>72</v>
      </c>
      <c r="AB27" s="36">
        <f t="shared" ref="AB27:AB34" si="31">_xlfn.IFNA(IF(MATCH(AA27,$AE$4:$AE$19, 0)&gt;0, $B27), 0)</f>
        <v>3</v>
      </c>
      <c r="AC27" s="37">
        <f t="shared" ref="AC27:AC34" si="32">COUNTIF($AE$4:$AE$35,AA27)</f>
        <v>1</v>
      </c>
      <c r="AD27" s="75"/>
      <c r="AE27" s="28">
        <f t="shared" si="16"/>
        <v>0</v>
      </c>
      <c r="AF27" s="75"/>
      <c r="AG27" s="75"/>
      <c r="AH27" s="75"/>
      <c r="AI27" s="75"/>
      <c r="AJ27" s="75"/>
      <c r="AK27" s="75">
        <v>2</v>
      </c>
      <c r="AL27" s="75" t="s">
        <v>85</v>
      </c>
      <c r="AM27" s="23" t="s">
        <v>45</v>
      </c>
      <c r="AN27" s="75" t="s">
        <v>86</v>
      </c>
      <c r="AO27" s="75"/>
      <c r="AP27" s="75"/>
      <c r="AQ27" s="75"/>
      <c r="AR27" s="75"/>
    </row>
    <row r="28" spans="1:44" s="174" customFormat="1" x14ac:dyDescent="0.25">
      <c r="A28" s="6"/>
      <c r="B28" s="8">
        <v>2</v>
      </c>
      <c r="C28" s="25" t="s">
        <v>48</v>
      </c>
      <c r="D28" s="36">
        <f t="shared" si="17"/>
        <v>2</v>
      </c>
      <c r="E28" s="32">
        <f t="shared" si="18"/>
        <v>1</v>
      </c>
      <c r="F28" s="25" t="s">
        <v>50</v>
      </c>
      <c r="G28" s="36">
        <f t="shared" si="19"/>
        <v>0</v>
      </c>
      <c r="H28" s="37">
        <f t="shared" si="20"/>
        <v>1</v>
      </c>
      <c r="I28" s="8">
        <v>2</v>
      </c>
      <c r="J28" s="25" t="s">
        <v>48</v>
      </c>
      <c r="K28" s="36">
        <f t="shared" si="21"/>
        <v>2</v>
      </c>
      <c r="L28" s="32">
        <f t="shared" si="22"/>
        <v>1</v>
      </c>
      <c r="M28" s="38" t="s">
        <v>64</v>
      </c>
      <c r="N28" s="36">
        <f t="shared" si="23"/>
        <v>2</v>
      </c>
      <c r="O28" s="37">
        <f t="shared" si="24"/>
        <v>1</v>
      </c>
      <c r="P28" s="8">
        <v>2</v>
      </c>
      <c r="Q28" s="25" t="s">
        <v>72</v>
      </c>
      <c r="R28" s="36">
        <f t="shared" si="25"/>
        <v>2</v>
      </c>
      <c r="S28" s="32">
        <f t="shared" si="26"/>
        <v>1</v>
      </c>
      <c r="T28" s="25" t="s">
        <v>68</v>
      </c>
      <c r="U28" s="36">
        <f t="shared" si="27"/>
        <v>0</v>
      </c>
      <c r="V28" s="37">
        <f t="shared" si="28"/>
        <v>1</v>
      </c>
      <c r="W28" s="8">
        <v>2</v>
      </c>
      <c r="X28" s="25" t="s">
        <v>66</v>
      </c>
      <c r="Y28" s="36">
        <f t="shared" si="29"/>
        <v>0</v>
      </c>
      <c r="Z28" s="32">
        <f t="shared" si="30"/>
        <v>0</v>
      </c>
      <c r="AA28" s="25" t="s">
        <v>68</v>
      </c>
      <c r="AB28" s="36">
        <f t="shared" si="31"/>
        <v>0</v>
      </c>
      <c r="AC28" s="37">
        <f t="shared" si="32"/>
        <v>1</v>
      </c>
      <c r="AD28" s="75"/>
      <c r="AE28" s="28">
        <f t="shared" si="16"/>
        <v>0</v>
      </c>
      <c r="AF28" s="75"/>
      <c r="AG28" s="75"/>
      <c r="AH28" s="75"/>
      <c r="AI28" s="75"/>
      <c r="AJ28" s="75"/>
      <c r="AK28" s="75">
        <v>3</v>
      </c>
      <c r="AL28" s="75" t="s">
        <v>90</v>
      </c>
      <c r="AM28" s="23" t="s">
        <v>45</v>
      </c>
      <c r="AN28" s="75" t="s">
        <v>92</v>
      </c>
      <c r="AO28" s="75"/>
      <c r="AP28" s="75"/>
      <c r="AQ28" s="75"/>
      <c r="AR28" s="75"/>
    </row>
    <row r="29" spans="1:44" s="174" customFormat="1" x14ac:dyDescent="0.25">
      <c r="A29" s="6"/>
      <c r="B29" s="8">
        <v>1</v>
      </c>
      <c r="C29" s="25" t="s">
        <v>69</v>
      </c>
      <c r="D29" s="36">
        <f t="shared" si="17"/>
        <v>0</v>
      </c>
      <c r="E29" s="32">
        <f t="shared" si="18"/>
        <v>1</v>
      </c>
      <c r="F29" s="25" t="s">
        <v>66</v>
      </c>
      <c r="G29" s="36">
        <f t="shared" si="19"/>
        <v>0</v>
      </c>
      <c r="H29" s="37">
        <f t="shared" si="20"/>
        <v>0</v>
      </c>
      <c r="I29" s="8">
        <v>1</v>
      </c>
      <c r="J29" s="25" t="s">
        <v>64</v>
      </c>
      <c r="K29" s="36">
        <f t="shared" si="21"/>
        <v>1</v>
      </c>
      <c r="L29" s="32">
        <f t="shared" si="22"/>
        <v>1</v>
      </c>
      <c r="M29" s="38" t="s">
        <v>68</v>
      </c>
      <c r="N29" s="36">
        <f t="shared" si="23"/>
        <v>0</v>
      </c>
      <c r="O29" s="37">
        <f t="shared" si="24"/>
        <v>1</v>
      </c>
      <c r="P29" s="8">
        <v>1</v>
      </c>
      <c r="Q29" s="25" t="s">
        <v>50</v>
      </c>
      <c r="R29" s="36">
        <f t="shared" si="25"/>
        <v>0</v>
      </c>
      <c r="S29" s="32">
        <f t="shared" si="26"/>
        <v>1</v>
      </c>
      <c r="T29" s="25" t="s">
        <v>69</v>
      </c>
      <c r="U29" s="36">
        <f t="shared" si="27"/>
        <v>0</v>
      </c>
      <c r="V29" s="37">
        <f t="shared" si="28"/>
        <v>1</v>
      </c>
      <c r="W29" s="8">
        <v>1</v>
      </c>
      <c r="X29" s="25" t="s">
        <v>68</v>
      </c>
      <c r="Y29" s="36">
        <f t="shared" si="29"/>
        <v>0</v>
      </c>
      <c r="Z29" s="32">
        <f t="shared" si="30"/>
        <v>1</v>
      </c>
      <c r="AA29" s="25" t="s">
        <v>64</v>
      </c>
      <c r="AB29" s="36">
        <f>_xlfn.IFNA(IF(MATCH(AA29,$AE$4:$AE$19, 0)&gt;0, $B29), 0)</f>
        <v>1</v>
      </c>
      <c r="AC29" s="37">
        <f t="shared" si="32"/>
        <v>1</v>
      </c>
      <c r="AD29" s="75"/>
      <c r="AE29" s="28">
        <f t="shared" si="16"/>
        <v>0</v>
      </c>
      <c r="AF29" s="75"/>
      <c r="AG29" s="75"/>
      <c r="AH29" s="75"/>
      <c r="AI29" s="75"/>
      <c r="AJ29" s="75"/>
      <c r="AK29" s="75">
        <v>4</v>
      </c>
      <c r="AL29" s="75" t="s">
        <v>94</v>
      </c>
      <c r="AM29" s="23" t="s">
        <v>45</v>
      </c>
      <c r="AN29" s="75" t="s">
        <v>83</v>
      </c>
      <c r="AO29" s="75"/>
      <c r="AP29" s="75"/>
      <c r="AQ29" s="75"/>
      <c r="AR29" s="75"/>
    </row>
    <row r="30" spans="1:44" s="174" customFormat="1" x14ac:dyDescent="0.25">
      <c r="A30" s="6"/>
      <c r="B30" s="9">
        <v>4</v>
      </c>
      <c r="C30" s="72" t="s">
        <v>59</v>
      </c>
      <c r="D30" s="36">
        <f t="shared" si="17"/>
        <v>4</v>
      </c>
      <c r="E30" s="32">
        <f t="shared" si="18"/>
        <v>1</v>
      </c>
      <c r="F30" s="72" t="s">
        <v>55</v>
      </c>
      <c r="G30" s="36">
        <f t="shared" si="19"/>
        <v>0</v>
      </c>
      <c r="H30" s="37">
        <f t="shared" si="20"/>
        <v>0</v>
      </c>
      <c r="I30" s="9">
        <v>4</v>
      </c>
      <c r="J30" s="73" t="s">
        <v>50</v>
      </c>
      <c r="K30" s="36">
        <f t="shared" si="21"/>
        <v>0</v>
      </c>
      <c r="L30" s="32">
        <f t="shared" si="22"/>
        <v>1</v>
      </c>
      <c r="M30" s="74" t="s">
        <v>67</v>
      </c>
      <c r="N30" s="36">
        <f t="shared" si="23"/>
        <v>0</v>
      </c>
      <c r="O30" s="37">
        <f t="shared" si="24"/>
        <v>0</v>
      </c>
      <c r="P30" s="9">
        <v>4</v>
      </c>
      <c r="Q30" s="72" t="s">
        <v>63</v>
      </c>
      <c r="R30" s="36">
        <f t="shared" si="25"/>
        <v>0</v>
      </c>
      <c r="S30" s="32">
        <f t="shared" si="26"/>
        <v>0</v>
      </c>
      <c r="T30" s="73" t="s">
        <v>59</v>
      </c>
      <c r="U30" s="36">
        <f t="shared" si="27"/>
        <v>4</v>
      </c>
      <c r="V30" s="37">
        <f t="shared" si="28"/>
        <v>1</v>
      </c>
      <c r="W30" s="9">
        <v>4</v>
      </c>
      <c r="X30" s="71" t="s">
        <v>62</v>
      </c>
      <c r="Y30" s="36">
        <f t="shared" si="29"/>
        <v>4</v>
      </c>
      <c r="Z30" s="32">
        <f t="shared" si="30"/>
        <v>1</v>
      </c>
      <c r="AA30" s="72" t="s">
        <v>63</v>
      </c>
      <c r="AB30" s="36">
        <f t="shared" si="31"/>
        <v>0</v>
      </c>
      <c r="AC30" s="37">
        <f>COUNTIF($AE$4:$AE$35,AA30)</f>
        <v>0</v>
      </c>
      <c r="AD30" s="75"/>
      <c r="AE30" s="28">
        <f t="shared" si="16"/>
        <v>0</v>
      </c>
      <c r="AF30" s="75"/>
      <c r="AG30" s="75"/>
      <c r="AH30" s="75"/>
      <c r="AI30" s="75"/>
      <c r="AJ30" s="75"/>
      <c r="AK30" s="75">
        <v>5</v>
      </c>
      <c r="AL30" s="75" t="s">
        <v>93</v>
      </c>
      <c r="AM30" s="23" t="s">
        <v>45</v>
      </c>
      <c r="AN30" s="75" t="s">
        <v>256</v>
      </c>
      <c r="AO30" s="75"/>
      <c r="AP30" s="75"/>
      <c r="AQ30" s="75"/>
      <c r="AR30" s="75"/>
    </row>
    <row r="31" spans="1:44" s="174" customFormat="1" x14ac:dyDescent="0.25">
      <c r="A31" s="6"/>
      <c r="B31" s="9">
        <v>3</v>
      </c>
      <c r="C31" s="72" t="s">
        <v>70</v>
      </c>
      <c r="D31" s="36">
        <f t="shared" si="17"/>
        <v>0</v>
      </c>
      <c r="E31" s="32">
        <f t="shared" si="18"/>
        <v>0</v>
      </c>
      <c r="F31" s="72" t="s">
        <v>67</v>
      </c>
      <c r="G31" s="36">
        <f t="shared" si="19"/>
        <v>0</v>
      </c>
      <c r="H31" s="37">
        <f t="shared" si="20"/>
        <v>0</v>
      </c>
      <c r="I31" s="9">
        <v>3</v>
      </c>
      <c r="J31" s="73" t="s">
        <v>49</v>
      </c>
      <c r="K31" s="36">
        <f t="shared" si="21"/>
        <v>0</v>
      </c>
      <c r="L31" s="32">
        <f t="shared" si="22"/>
        <v>1</v>
      </c>
      <c r="M31" s="74" t="s">
        <v>55</v>
      </c>
      <c r="N31" s="36">
        <f t="shared" si="23"/>
        <v>0</v>
      </c>
      <c r="O31" s="37">
        <f t="shared" si="24"/>
        <v>0</v>
      </c>
      <c r="P31" s="9">
        <v>3</v>
      </c>
      <c r="Q31" s="72" t="s">
        <v>61</v>
      </c>
      <c r="R31" s="36">
        <f t="shared" si="25"/>
        <v>0</v>
      </c>
      <c r="S31" s="32">
        <f t="shared" si="26"/>
        <v>0</v>
      </c>
      <c r="T31" s="73" t="s">
        <v>49</v>
      </c>
      <c r="U31" s="36">
        <f t="shared" si="27"/>
        <v>0</v>
      </c>
      <c r="V31" s="37">
        <f t="shared" si="28"/>
        <v>1</v>
      </c>
      <c r="W31" s="9">
        <v>3</v>
      </c>
      <c r="X31" s="71" t="s">
        <v>59</v>
      </c>
      <c r="Y31" s="36">
        <f t="shared" si="29"/>
        <v>3</v>
      </c>
      <c r="Z31" s="32">
        <f t="shared" si="30"/>
        <v>1</v>
      </c>
      <c r="AA31" s="72" t="s">
        <v>59</v>
      </c>
      <c r="AB31" s="36">
        <f>_xlfn.IFNA(IF(MATCH(AA31,$AE$4:$AE$19, 0)&gt;0, $B31), 0)</f>
        <v>3</v>
      </c>
      <c r="AC31" s="37">
        <f t="shared" si="32"/>
        <v>1</v>
      </c>
      <c r="AD31" s="75"/>
      <c r="AE31" s="28">
        <f t="shared" si="16"/>
        <v>0</v>
      </c>
      <c r="AF31" s="75"/>
      <c r="AG31" s="75"/>
      <c r="AH31" s="75"/>
      <c r="AI31" s="75"/>
      <c r="AJ31" s="75"/>
      <c r="AK31" s="75">
        <v>6</v>
      </c>
      <c r="AL31" s="75" t="s">
        <v>95</v>
      </c>
      <c r="AM31" s="23" t="s">
        <v>45</v>
      </c>
      <c r="AN31" s="75" t="s">
        <v>84</v>
      </c>
      <c r="AO31" s="75"/>
      <c r="AP31" s="75"/>
      <c r="AQ31" s="75"/>
      <c r="AR31" s="75"/>
    </row>
    <row r="32" spans="1:44" s="174" customFormat="1" x14ac:dyDescent="0.25">
      <c r="A32" s="6"/>
      <c r="B32" s="9">
        <v>2</v>
      </c>
      <c r="C32" s="72" t="s">
        <v>55</v>
      </c>
      <c r="D32" s="36">
        <f t="shared" si="17"/>
        <v>0</v>
      </c>
      <c r="E32" s="32">
        <f t="shared" si="18"/>
        <v>0</v>
      </c>
      <c r="F32" s="72" t="s">
        <v>56</v>
      </c>
      <c r="G32" s="36">
        <f t="shared" si="19"/>
        <v>0</v>
      </c>
      <c r="H32" s="37">
        <f t="shared" si="20"/>
        <v>0</v>
      </c>
      <c r="I32" s="9">
        <v>2</v>
      </c>
      <c r="J32" s="73" t="s">
        <v>65</v>
      </c>
      <c r="K32" s="36">
        <f t="shared" si="21"/>
        <v>0</v>
      </c>
      <c r="L32" s="32">
        <f t="shared" si="22"/>
        <v>0</v>
      </c>
      <c r="M32" s="74" t="s">
        <v>61</v>
      </c>
      <c r="N32" s="36">
        <f t="shared" si="23"/>
        <v>0</v>
      </c>
      <c r="O32" s="37">
        <f t="shared" si="24"/>
        <v>0</v>
      </c>
      <c r="P32" s="9">
        <v>2</v>
      </c>
      <c r="Q32" s="72" t="s">
        <v>50</v>
      </c>
      <c r="R32" s="36">
        <f t="shared" si="25"/>
        <v>0</v>
      </c>
      <c r="S32" s="32">
        <f t="shared" si="26"/>
        <v>1</v>
      </c>
      <c r="T32" s="73" t="s">
        <v>55</v>
      </c>
      <c r="U32" s="36">
        <f t="shared" si="27"/>
        <v>0</v>
      </c>
      <c r="V32" s="37">
        <f t="shared" si="28"/>
        <v>0</v>
      </c>
      <c r="W32" s="9">
        <v>2</v>
      </c>
      <c r="X32" s="71" t="s">
        <v>70</v>
      </c>
      <c r="Y32" s="36">
        <f t="shared" si="29"/>
        <v>0</v>
      </c>
      <c r="Z32" s="32">
        <f t="shared" si="30"/>
        <v>0</v>
      </c>
      <c r="AA32" s="72" t="s">
        <v>61</v>
      </c>
      <c r="AB32" s="36">
        <f t="shared" si="31"/>
        <v>0</v>
      </c>
      <c r="AC32" s="37">
        <f t="shared" si="32"/>
        <v>0</v>
      </c>
      <c r="AD32" s="75"/>
      <c r="AE32" s="28">
        <f t="shared" si="16"/>
        <v>0</v>
      </c>
      <c r="AF32" s="75"/>
      <c r="AG32" s="75"/>
      <c r="AH32" s="75"/>
      <c r="AI32" s="75"/>
      <c r="AJ32" s="75"/>
      <c r="AK32" s="75">
        <v>7</v>
      </c>
      <c r="AL32" s="75" t="s">
        <v>278</v>
      </c>
      <c r="AM32" s="23" t="s">
        <v>45</v>
      </c>
      <c r="AN32" s="75" t="s">
        <v>89</v>
      </c>
      <c r="AO32" s="75"/>
      <c r="AP32" s="75"/>
      <c r="AQ32" s="75"/>
      <c r="AR32" s="75"/>
    </row>
    <row r="33" spans="1:44" s="174" customFormat="1" x14ac:dyDescent="0.25">
      <c r="A33" s="6"/>
      <c r="B33" s="9">
        <v>1</v>
      </c>
      <c r="C33" s="72" t="s">
        <v>71</v>
      </c>
      <c r="D33" s="36">
        <f t="shared" si="17"/>
        <v>0</v>
      </c>
      <c r="E33" s="32">
        <f t="shared" si="18"/>
        <v>0</v>
      </c>
      <c r="F33" s="72" t="s">
        <v>47</v>
      </c>
      <c r="G33" s="36">
        <f t="shared" si="19"/>
        <v>0</v>
      </c>
      <c r="H33" s="37">
        <f t="shared" si="20"/>
        <v>0</v>
      </c>
      <c r="I33" s="9">
        <v>1</v>
      </c>
      <c r="J33" s="73" t="s">
        <v>54</v>
      </c>
      <c r="K33" s="36">
        <f t="shared" si="21"/>
        <v>0</v>
      </c>
      <c r="L33" s="32">
        <f t="shared" si="22"/>
        <v>0</v>
      </c>
      <c r="M33" s="74" t="s">
        <v>74</v>
      </c>
      <c r="N33" s="36">
        <f t="shared" si="23"/>
        <v>0</v>
      </c>
      <c r="O33" s="37">
        <f t="shared" si="24"/>
        <v>1</v>
      </c>
      <c r="P33" s="9">
        <v>1</v>
      </c>
      <c r="Q33" s="72" t="s">
        <v>55</v>
      </c>
      <c r="R33" s="36">
        <f t="shared" si="25"/>
        <v>0</v>
      </c>
      <c r="S33" s="32">
        <f t="shared" si="26"/>
        <v>0</v>
      </c>
      <c r="T33" s="73" t="s">
        <v>54</v>
      </c>
      <c r="U33" s="36">
        <f t="shared" si="27"/>
        <v>0</v>
      </c>
      <c r="V33" s="37">
        <f t="shared" si="28"/>
        <v>0</v>
      </c>
      <c r="W33" s="9">
        <v>1</v>
      </c>
      <c r="X33" s="71" t="s">
        <v>46</v>
      </c>
      <c r="Y33" s="36">
        <f t="shared" si="29"/>
        <v>0</v>
      </c>
      <c r="Z33" s="32">
        <f t="shared" si="30"/>
        <v>0</v>
      </c>
      <c r="AA33" s="72" t="s">
        <v>46</v>
      </c>
      <c r="AB33" s="36">
        <f t="shared" si="31"/>
        <v>0</v>
      </c>
      <c r="AC33" s="37">
        <f t="shared" si="32"/>
        <v>0</v>
      </c>
      <c r="AD33" s="75"/>
      <c r="AE33" s="28">
        <f t="shared" si="16"/>
        <v>0</v>
      </c>
      <c r="AF33" s="75"/>
      <c r="AG33" s="75"/>
      <c r="AH33" s="75"/>
      <c r="AI33" s="75"/>
      <c r="AJ33" s="75"/>
      <c r="AK33" s="75">
        <v>8</v>
      </c>
      <c r="AL33" s="75" t="s">
        <v>87</v>
      </c>
      <c r="AM33" s="23" t="s">
        <v>45</v>
      </c>
      <c r="AN33" s="75" t="s">
        <v>82</v>
      </c>
      <c r="AO33" s="75"/>
      <c r="AP33" s="75"/>
      <c r="AQ33" s="75"/>
      <c r="AR33" s="75"/>
    </row>
    <row r="34" spans="1:44" s="174" customFormat="1" x14ac:dyDescent="0.25">
      <c r="A34" s="6"/>
      <c r="B34" s="9">
        <v>1</v>
      </c>
      <c r="C34" s="72" t="s">
        <v>53</v>
      </c>
      <c r="D34" s="36">
        <f t="shared" si="17"/>
        <v>0</v>
      </c>
      <c r="E34" s="32">
        <f t="shared" si="18"/>
        <v>0</v>
      </c>
      <c r="F34" s="72" t="s">
        <v>71</v>
      </c>
      <c r="G34" s="36">
        <f t="shared" si="19"/>
        <v>0</v>
      </c>
      <c r="H34" s="37">
        <f t="shared" si="20"/>
        <v>0</v>
      </c>
      <c r="I34" s="9">
        <v>1</v>
      </c>
      <c r="J34" s="73" t="s">
        <v>71</v>
      </c>
      <c r="K34" s="36">
        <f t="shared" si="21"/>
        <v>0</v>
      </c>
      <c r="L34" s="32">
        <f t="shared" si="22"/>
        <v>0</v>
      </c>
      <c r="M34" s="74" t="s">
        <v>54</v>
      </c>
      <c r="N34" s="36">
        <f t="shared" si="23"/>
        <v>0</v>
      </c>
      <c r="O34" s="37">
        <f t="shared" si="24"/>
        <v>0</v>
      </c>
      <c r="P34" s="9">
        <v>1</v>
      </c>
      <c r="Q34" s="72" t="s">
        <v>67</v>
      </c>
      <c r="R34" s="36">
        <f t="shared" si="25"/>
        <v>0</v>
      </c>
      <c r="S34" s="32">
        <f t="shared" si="26"/>
        <v>0</v>
      </c>
      <c r="T34" s="73" t="s">
        <v>58</v>
      </c>
      <c r="U34" s="36">
        <f t="shared" si="27"/>
        <v>0</v>
      </c>
      <c r="V34" s="37">
        <f t="shared" si="28"/>
        <v>0</v>
      </c>
      <c r="W34" s="9">
        <v>1</v>
      </c>
      <c r="X34" s="71" t="s">
        <v>69</v>
      </c>
      <c r="Y34" s="36">
        <f t="shared" si="29"/>
        <v>0</v>
      </c>
      <c r="Z34" s="32">
        <f t="shared" si="30"/>
        <v>1</v>
      </c>
      <c r="AA34" s="72" t="s">
        <v>49</v>
      </c>
      <c r="AB34" s="36">
        <f t="shared" si="31"/>
        <v>0</v>
      </c>
      <c r="AC34" s="37">
        <f t="shared" si="32"/>
        <v>1</v>
      </c>
      <c r="AD34" s="75"/>
      <c r="AE34" s="28">
        <f t="shared" si="16"/>
        <v>0</v>
      </c>
      <c r="AF34" s="75"/>
      <c r="AG34" s="75"/>
      <c r="AH34" s="75"/>
      <c r="AI34" s="75"/>
      <c r="AJ34" s="75"/>
      <c r="AK34" s="75"/>
      <c r="AL34" s="75"/>
      <c r="AM34" s="75"/>
      <c r="AN34" s="75"/>
      <c r="AO34" s="75"/>
      <c r="AP34" s="75"/>
      <c r="AQ34" s="75"/>
      <c r="AR34" s="75"/>
    </row>
    <row r="35" spans="1:44" s="174" customFormat="1" x14ac:dyDescent="0.25">
      <c r="A35" s="77"/>
      <c r="B35" s="78"/>
      <c r="C35" s="11" t="s">
        <v>77</v>
      </c>
      <c r="D35" s="11"/>
      <c r="E35" s="11">
        <f>SUM(E24:E34)</f>
        <v>5</v>
      </c>
      <c r="F35" s="28" t="s">
        <v>78</v>
      </c>
      <c r="G35" s="11">
        <f>SUM(G24:G34)</f>
        <v>1</v>
      </c>
      <c r="H35" s="40">
        <f>SUM(H25:H34)</f>
        <v>3</v>
      </c>
      <c r="I35" s="78"/>
      <c r="J35" s="11" t="s">
        <v>77</v>
      </c>
      <c r="K35" s="11"/>
      <c r="L35" s="11">
        <f>SUM(L24:L34)</f>
        <v>6</v>
      </c>
      <c r="M35" s="28" t="s">
        <v>78</v>
      </c>
      <c r="N35" s="11"/>
      <c r="O35" s="40">
        <f>SUM(O25:O34)</f>
        <v>5</v>
      </c>
      <c r="P35" s="78"/>
      <c r="Q35" s="11" t="s">
        <v>77</v>
      </c>
      <c r="R35" s="11"/>
      <c r="S35" s="11">
        <f>SUM(S24:S34)</f>
        <v>5</v>
      </c>
      <c r="T35" s="28" t="s">
        <v>78</v>
      </c>
      <c r="U35" s="11"/>
      <c r="V35" s="40">
        <f>SUM(V25:V34)</f>
        <v>6</v>
      </c>
      <c r="W35" s="78"/>
      <c r="X35" s="11" t="s">
        <v>77</v>
      </c>
      <c r="Y35" s="11"/>
      <c r="Z35" s="11">
        <f>SUM(Z24:Z34)</f>
        <v>6</v>
      </c>
      <c r="AA35" s="28" t="s">
        <v>78</v>
      </c>
      <c r="AB35" s="11"/>
      <c r="AC35" s="40">
        <f>SUM(AC25:AC34)</f>
        <v>6</v>
      </c>
      <c r="AD35" s="75"/>
      <c r="AE35" s="28">
        <f t="shared" si="16"/>
        <v>0</v>
      </c>
      <c r="AF35" s="75"/>
      <c r="AG35" s="75"/>
      <c r="AH35" s="75"/>
      <c r="AI35" s="75"/>
      <c r="AJ35" s="75"/>
      <c r="AK35" s="75"/>
      <c r="AL35" s="75"/>
      <c r="AM35" s="75"/>
      <c r="AN35" s="75"/>
      <c r="AO35" s="75"/>
      <c r="AP35" s="75"/>
      <c r="AQ35" s="75"/>
      <c r="AR35" s="75"/>
    </row>
    <row r="36" spans="1:44" s="174" customFormat="1" x14ac:dyDescent="0.25">
      <c r="A36" s="6"/>
      <c r="B36" s="78"/>
      <c r="C36" s="12" t="s">
        <v>79</v>
      </c>
      <c r="D36" s="78">
        <v>8</v>
      </c>
      <c r="E36" s="78"/>
      <c r="F36" s="12" t="s">
        <v>79</v>
      </c>
      <c r="G36" s="78">
        <v>0</v>
      </c>
      <c r="H36" s="6"/>
      <c r="I36" s="78"/>
      <c r="J36" s="12" t="s">
        <v>79</v>
      </c>
      <c r="K36" s="78">
        <v>7</v>
      </c>
      <c r="L36" s="78"/>
      <c r="M36" s="12" t="s">
        <v>79</v>
      </c>
      <c r="N36" s="78">
        <v>7</v>
      </c>
      <c r="O36" s="6"/>
      <c r="P36" s="78"/>
      <c r="Q36" s="12" t="s">
        <v>79</v>
      </c>
      <c r="R36" s="78">
        <v>12</v>
      </c>
      <c r="S36" s="78"/>
      <c r="T36" s="12" t="s">
        <v>79</v>
      </c>
      <c r="U36" s="78">
        <v>9</v>
      </c>
      <c r="V36" s="6"/>
      <c r="W36" s="78"/>
      <c r="X36" s="12" t="s">
        <v>79</v>
      </c>
      <c r="Y36" s="78">
        <v>8</v>
      </c>
      <c r="Z36" s="78"/>
      <c r="AA36" s="12" t="s">
        <v>79</v>
      </c>
      <c r="AB36" s="78">
        <v>8</v>
      </c>
      <c r="AC36" s="6"/>
      <c r="AD36" s="75"/>
      <c r="AE36" s="75"/>
      <c r="AF36" s="75"/>
      <c r="AG36" s="75"/>
      <c r="AH36" s="75"/>
      <c r="AI36" s="75"/>
      <c r="AJ36" s="75"/>
      <c r="AK36" s="75"/>
      <c r="AL36" s="75"/>
      <c r="AM36" s="75"/>
      <c r="AN36" s="75"/>
      <c r="AO36" s="75"/>
      <c r="AP36" s="75"/>
      <c r="AQ36" s="75"/>
      <c r="AR36" s="75"/>
    </row>
    <row r="37" spans="1:44" s="174" customFormat="1" x14ac:dyDescent="0.25">
      <c r="A37" s="77"/>
      <c r="B37" s="77"/>
      <c r="C37" s="77"/>
      <c r="D37" s="77"/>
      <c r="E37" s="77"/>
      <c r="F37" s="77"/>
      <c r="G37" s="77"/>
      <c r="H37" s="77"/>
      <c r="I37" s="77"/>
      <c r="J37" s="77"/>
      <c r="K37" s="77"/>
      <c r="L37" s="77"/>
      <c r="M37" s="77"/>
      <c r="N37" s="77"/>
      <c r="O37" s="77"/>
      <c r="P37" s="77"/>
      <c r="Q37" s="77"/>
      <c r="R37" s="77"/>
      <c r="S37" s="77"/>
      <c r="T37" s="77"/>
      <c r="U37" s="77"/>
      <c r="V37" s="6"/>
      <c r="W37" s="77"/>
      <c r="X37" s="77"/>
      <c r="Y37" s="77"/>
      <c r="Z37" s="77"/>
      <c r="AA37" s="77"/>
      <c r="AB37" s="77"/>
      <c r="AC37" s="6"/>
      <c r="AD37" s="75"/>
      <c r="AE37" s="75"/>
      <c r="AF37" s="75"/>
      <c r="AG37" s="75"/>
      <c r="AH37" s="75"/>
      <c r="AI37" s="75"/>
      <c r="AJ37" s="75"/>
      <c r="AK37" s="75"/>
      <c r="AL37" s="75"/>
      <c r="AM37" s="75"/>
      <c r="AN37" s="75"/>
      <c r="AO37" s="75"/>
      <c r="AP37" s="75"/>
      <c r="AQ37" s="75"/>
      <c r="AR37" s="75"/>
    </row>
  </sheetData>
  <conditionalFormatting sqref="A1:AN1 A37:AN37 AD3:AJ3 G8:G16 N8:N16 U8:U16 G26:G34 N26:N34 U26:U34 W26:Y34 AB26:AB34 C18:AC19 I8:I17 W8:W17 P8:P17 A36:AD36 A26:B35 I26:I35 W35 P26:P35 AB20:AC20 A8:B20 G20:I20 N20:P20 U20:W20 A2:B2 AB2:AN2 G2:I2 N2:P2 U2:W2 AK20:AN36 AO1:AO2 AO20:AO37 A3:AC7 A21:AC25 AD19:AD35 AF19:AJ36 AK3:AK17 AL10:AO11 AD11:AJ18 AK19:AO19 AP1:AR37 Y8:Y16 K26:K34 R26:R34 D8:D16 D26:D34 K8:K16 AB8:AB16 R8:R16 AD4:AD10 AI4:AJ10">
    <cfRule type="cellIs" dxfId="3865" priority="903" operator="equal">
      <formula>"Home"</formula>
    </cfRule>
    <cfRule type="cellIs" dxfId="3864" priority="904" operator="equal">
      <formula>"Away"</formula>
    </cfRule>
  </conditionalFormatting>
  <conditionalFormatting sqref="X20 Q20 J20">
    <cfRule type="cellIs" dxfId="3863" priority="902" operator="equal">
      <formula>"Need Picks"</formula>
    </cfRule>
  </conditionalFormatting>
  <conditionalFormatting sqref="X20 Q20 J20">
    <cfRule type="cellIs" dxfId="3862" priority="900" operator="equal">
      <formula>"Home"</formula>
    </cfRule>
    <cfRule type="cellIs" dxfId="3861" priority="901" operator="equal">
      <formula>"Away"</formula>
    </cfRule>
  </conditionalFormatting>
  <conditionalFormatting sqref="Z20 S20 L20">
    <cfRule type="cellIs" dxfId="3860" priority="899" operator="equal">
      <formula>"F"</formula>
    </cfRule>
  </conditionalFormatting>
  <conditionalFormatting sqref="C20">
    <cfRule type="cellIs" dxfId="3859" priority="898" operator="equal">
      <formula>"Need Picks"</formula>
    </cfRule>
  </conditionalFormatting>
  <conditionalFormatting sqref="C20">
    <cfRule type="cellIs" dxfId="3858" priority="896" operator="equal">
      <formula>"Home"</formula>
    </cfRule>
    <cfRule type="cellIs" dxfId="3857" priority="897" operator="equal">
      <formula>"Away"</formula>
    </cfRule>
  </conditionalFormatting>
  <conditionalFormatting sqref="E20">
    <cfRule type="cellIs" dxfId="3856" priority="895" operator="equal">
      <formula>"F"</formula>
    </cfRule>
  </conditionalFormatting>
  <conditionalFormatting sqref="X2 Q2 J2">
    <cfRule type="cellIs" dxfId="3855" priority="894" operator="equal">
      <formula>"Need Picks"</formula>
    </cfRule>
  </conditionalFormatting>
  <conditionalFormatting sqref="X2 Q2 J2">
    <cfRule type="cellIs" dxfId="3854" priority="892" operator="equal">
      <formula>"Home"</formula>
    </cfRule>
    <cfRule type="cellIs" dxfId="3853" priority="893" operator="equal">
      <formula>"Away"</formula>
    </cfRule>
  </conditionalFormatting>
  <conditionalFormatting sqref="Z2 S2 L2">
    <cfRule type="cellIs" dxfId="3852" priority="891" operator="equal">
      <formula>"F"</formula>
    </cfRule>
  </conditionalFormatting>
  <conditionalFormatting sqref="C2">
    <cfRule type="cellIs" dxfId="3851" priority="890" operator="equal">
      <formula>"Need Picks"</formula>
    </cfRule>
  </conditionalFormatting>
  <conditionalFormatting sqref="C2">
    <cfRule type="cellIs" dxfId="3850" priority="888" operator="equal">
      <formula>"Home"</formula>
    </cfRule>
    <cfRule type="cellIs" dxfId="3849" priority="889" operator="equal">
      <formula>"Away"</formula>
    </cfRule>
  </conditionalFormatting>
  <conditionalFormatting sqref="E2">
    <cfRule type="cellIs" dxfId="3848" priority="887" operator="equal">
      <formula>"F"</formula>
    </cfRule>
  </conditionalFormatting>
  <conditionalFormatting sqref="AE19:AE36">
    <cfRule type="cellIs" dxfId="3847" priority="885" operator="equal">
      <formula>"Home"</formula>
    </cfRule>
    <cfRule type="cellIs" dxfId="3846" priority="886" operator="equal">
      <formula>"Away"</formula>
    </cfRule>
  </conditionalFormatting>
  <conditionalFormatting sqref="AL9">
    <cfRule type="containsText" dxfId="3845" priority="884" stopIfTrue="1" operator="containsText" text="Week">
      <formula>NOT(ISERROR(SEARCH("Week",AL9)))</formula>
    </cfRule>
  </conditionalFormatting>
  <conditionalFormatting sqref="AL9">
    <cfRule type="containsText" dxfId="3844" priority="881" stopIfTrue="1" operator="containsText" text="day">
      <formula>NOT(ISERROR(SEARCH("day",AL9)))</formula>
    </cfRule>
    <cfRule type="containsText" dxfId="3843" priority="882" stopIfTrue="1" operator="containsText" text="Week">
      <formula>NOT(ISERROR(SEARCH("Week",AL9)))</formula>
    </cfRule>
    <cfRule type="containsText" dxfId="3842" priority="883" stopIfTrue="1" operator="containsText" text="2018">
      <formula>NOT(ISERROR(SEARCH("2018",AL9)))</formula>
    </cfRule>
  </conditionalFormatting>
  <conditionalFormatting sqref="AL9">
    <cfRule type="containsText" dxfId="3841" priority="880" stopIfTrue="1" operator="containsText" text="Week">
      <formula>NOT(ISERROR(SEARCH("Week",AL9)))</formula>
    </cfRule>
  </conditionalFormatting>
  <conditionalFormatting sqref="AL9">
    <cfRule type="containsText" dxfId="3840" priority="877" stopIfTrue="1" operator="containsText" text="day">
      <formula>NOT(ISERROR(SEARCH("day",AL9)))</formula>
    </cfRule>
    <cfRule type="containsText" dxfId="3839" priority="878" stopIfTrue="1" operator="containsText" text="Week">
      <formula>NOT(ISERROR(SEARCH("Week",AL9)))</formula>
    </cfRule>
    <cfRule type="containsText" dxfId="3838" priority="879" stopIfTrue="1" operator="containsText" text="2018">
      <formula>NOT(ISERROR(SEARCH("2018",AL9)))</formula>
    </cfRule>
  </conditionalFormatting>
  <conditionalFormatting sqref="AL9">
    <cfRule type="containsText" dxfId="3837" priority="876" stopIfTrue="1" operator="containsText" text="Week">
      <formula>NOT(ISERROR(SEARCH("Week",AL9)))</formula>
    </cfRule>
  </conditionalFormatting>
  <conditionalFormatting sqref="AL9">
    <cfRule type="containsText" dxfId="3836" priority="873" stopIfTrue="1" operator="containsText" text="day">
      <formula>NOT(ISERROR(SEARCH("day",AL9)))</formula>
    </cfRule>
    <cfRule type="containsText" dxfId="3835" priority="874" stopIfTrue="1" operator="containsText" text="Week">
      <formula>NOT(ISERROR(SEARCH("Week",AL9)))</formula>
    </cfRule>
    <cfRule type="containsText" dxfId="3834" priority="875" stopIfTrue="1" operator="containsText" text="2018">
      <formula>NOT(ISERROR(SEARCH("2018",AL9)))</formula>
    </cfRule>
  </conditionalFormatting>
  <conditionalFormatting sqref="AL9">
    <cfRule type="containsText" dxfId="3833" priority="872" stopIfTrue="1" operator="containsText" text="Week">
      <formula>NOT(ISERROR(SEARCH("Week",AL9)))</formula>
    </cfRule>
  </conditionalFormatting>
  <conditionalFormatting sqref="AL9">
    <cfRule type="containsText" dxfId="3832" priority="869" stopIfTrue="1" operator="containsText" text="day">
      <formula>NOT(ISERROR(SEARCH("day",AL9)))</formula>
    </cfRule>
    <cfRule type="containsText" dxfId="3831" priority="870" stopIfTrue="1" operator="containsText" text="Week">
      <formula>NOT(ISERROR(SEARCH("Week",AL9)))</formula>
    </cfRule>
    <cfRule type="containsText" dxfId="3830" priority="871" stopIfTrue="1" operator="containsText" text="2018">
      <formula>NOT(ISERROR(SEARCH("2018",AL9)))</formula>
    </cfRule>
  </conditionalFormatting>
  <conditionalFormatting sqref="AL9">
    <cfRule type="containsText" dxfId="3829" priority="868" stopIfTrue="1" operator="containsText" text="Week">
      <formula>NOT(ISERROR(SEARCH("Week",AL9)))</formula>
    </cfRule>
  </conditionalFormatting>
  <conditionalFormatting sqref="AL9">
    <cfRule type="containsText" dxfId="3828" priority="865" stopIfTrue="1" operator="containsText" text="day">
      <formula>NOT(ISERROR(SEARCH("day",AL9)))</formula>
    </cfRule>
    <cfRule type="containsText" dxfId="3827" priority="866" stopIfTrue="1" operator="containsText" text="Week">
      <formula>NOT(ISERROR(SEARCH("Week",AL9)))</formula>
    </cfRule>
    <cfRule type="containsText" dxfId="3826" priority="867" stopIfTrue="1" operator="containsText" text="2018">
      <formula>NOT(ISERROR(SEARCH("2018",AL9)))</formula>
    </cfRule>
  </conditionalFormatting>
  <conditionalFormatting sqref="AL9">
    <cfRule type="containsText" dxfId="3825" priority="864" stopIfTrue="1" operator="containsText" text="Week">
      <formula>NOT(ISERROR(SEARCH("Week",AL9)))</formula>
    </cfRule>
  </conditionalFormatting>
  <conditionalFormatting sqref="AL9">
    <cfRule type="containsText" dxfId="3824" priority="861" stopIfTrue="1" operator="containsText" text="day">
      <formula>NOT(ISERROR(SEARCH("day",AL9)))</formula>
    </cfRule>
    <cfRule type="containsText" dxfId="3823" priority="862" stopIfTrue="1" operator="containsText" text="Week">
      <formula>NOT(ISERROR(SEARCH("Week",AL9)))</formula>
    </cfRule>
    <cfRule type="containsText" dxfId="3822" priority="863" stopIfTrue="1" operator="containsText" text="2018">
      <formula>NOT(ISERROR(SEARCH("2018",AL9)))</formula>
    </cfRule>
  </conditionalFormatting>
  <conditionalFormatting sqref="AL9">
    <cfRule type="containsText" dxfId="3821" priority="860" stopIfTrue="1" operator="containsText" text="Week">
      <formula>NOT(ISERROR(SEARCH("Week",AL9)))</formula>
    </cfRule>
  </conditionalFormatting>
  <conditionalFormatting sqref="AL9">
    <cfRule type="containsText" dxfId="3820" priority="857" stopIfTrue="1" operator="containsText" text="day">
      <formula>NOT(ISERROR(SEARCH("day",AL9)))</formula>
    </cfRule>
    <cfRule type="containsText" dxfId="3819" priority="858" stopIfTrue="1" operator="containsText" text="Week">
      <formula>NOT(ISERROR(SEARCH("Week",AL9)))</formula>
    </cfRule>
    <cfRule type="containsText" dxfId="3818" priority="859" stopIfTrue="1" operator="containsText" text="2018">
      <formula>NOT(ISERROR(SEARCH("2018",AL9)))</formula>
    </cfRule>
  </conditionalFormatting>
  <conditionalFormatting sqref="AL9">
    <cfRule type="containsText" dxfId="3817" priority="856" stopIfTrue="1" operator="containsText" text="Week">
      <formula>NOT(ISERROR(SEARCH("Week",AL9)))</formula>
    </cfRule>
  </conditionalFormatting>
  <conditionalFormatting sqref="AL9">
    <cfRule type="containsText" dxfId="3816" priority="853" stopIfTrue="1" operator="containsText" text="day">
      <formula>NOT(ISERROR(SEARCH("day",AL9)))</formula>
    </cfRule>
    <cfRule type="containsText" dxfId="3815" priority="854" stopIfTrue="1" operator="containsText" text="Week">
      <formula>NOT(ISERROR(SEARCH("Week",AL9)))</formula>
    </cfRule>
    <cfRule type="containsText" dxfId="3814" priority="855" stopIfTrue="1" operator="containsText" text="2018">
      <formula>NOT(ISERROR(SEARCH("2018",AL9)))</formula>
    </cfRule>
  </conditionalFormatting>
  <conditionalFormatting sqref="AL9">
    <cfRule type="containsText" dxfId="3813" priority="852" stopIfTrue="1" operator="containsText" text="Week">
      <formula>NOT(ISERROR(SEARCH("Week",AL9)))</formula>
    </cfRule>
  </conditionalFormatting>
  <conditionalFormatting sqref="AL9">
    <cfRule type="containsText" dxfId="3812" priority="849" stopIfTrue="1" operator="containsText" text="day">
      <formula>NOT(ISERROR(SEARCH("day",AL9)))</formula>
    </cfRule>
    <cfRule type="containsText" dxfId="3811" priority="850" stopIfTrue="1" operator="containsText" text="Week">
      <formula>NOT(ISERROR(SEARCH("Week",AL9)))</formula>
    </cfRule>
    <cfRule type="containsText" dxfId="3810" priority="851" stopIfTrue="1" operator="containsText" text="2018">
      <formula>NOT(ISERROR(SEARCH("2018",AL9)))</formula>
    </cfRule>
  </conditionalFormatting>
  <conditionalFormatting sqref="AN9">
    <cfRule type="containsText" dxfId="3809" priority="848" stopIfTrue="1" operator="containsText" text="Week">
      <formula>NOT(ISERROR(SEARCH("Week",AN9)))</formula>
    </cfRule>
  </conditionalFormatting>
  <conditionalFormatting sqref="AN9">
    <cfRule type="containsText" dxfId="3808" priority="845" stopIfTrue="1" operator="containsText" text="day">
      <formula>NOT(ISERROR(SEARCH("day",AN9)))</formula>
    </cfRule>
    <cfRule type="containsText" dxfId="3807" priority="846" stopIfTrue="1" operator="containsText" text="Week">
      <formula>NOT(ISERROR(SEARCH("Week",AN9)))</formula>
    </cfRule>
    <cfRule type="containsText" dxfId="3806" priority="847" stopIfTrue="1" operator="containsText" text="2018">
      <formula>NOT(ISERROR(SEARCH("2018",AN9)))</formula>
    </cfRule>
  </conditionalFormatting>
  <conditionalFormatting sqref="AN9">
    <cfRule type="containsText" dxfId="3805" priority="844" stopIfTrue="1" operator="containsText" text="Week">
      <formula>NOT(ISERROR(SEARCH("Week",AN9)))</formula>
    </cfRule>
  </conditionalFormatting>
  <conditionalFormatting sqref="AN9">
    <cfRule type="containsText" dxfId="3804" priority="841" stopIfTrue="1" operator="containsText" text="day">
      <formula>NOT(ISERROR(SEARCH("day",AN9)))</formula>
    </cfRule>
    <cfRule type="containsText" dxfId="3803" priority="842" stopIfTrue="1" operator="containsText" text="Week">
      <formula>NOT(ISERROR(SEARCH("Week",AN9)))</formula>
    </cfRule>
    <cfRule type="containsText" dxfId="3802" priority="843" stopIfTrue="1" operator="containsText" text="2018">
      <formula>NOT(ISERROR(SEARCH("2018",AN9)))</formula>
    </cfRule>
  </conditionalFormatting>
  <conditionalFormatting sqref="AL8">
    <cfRule type="containsText" dxfId="3801" priority="840" stopIfTrue="1" operator="containsText" text="Week">
      <formula>NOT(ISERROR(SEARCH("Week",AL8)))</formula>
    </cfRule>
  </conditionalFormatting>
  <conditionalFormatting sqref="AL8">
    <cfRule type="containsText" dxfId="3800" priority="837" stopIfTrue="1" operator="containsText" text="day">
      <formula>NOT(ISERROR(SEARCH("day",AL8)))</formula>
    </cfRule>
    <cfRule type="containsText" dxfId="3799" priority="838" stopIfTrue="1" operator="containsText" text="Week">
      <formula>NOT(ISERROR(SEARCH("Week",AL8)))</formula>
    </cfRule>
    <cfRule type="containsText" dxfId="3798" priority="839" stopIfTrue="1" operator="containsText" text="2018">
      <formula>NOT(ISERROR(SEARCH("2018",AL8)))</formula>
    </cfRule>
  </conditionalFormatting>
  <conditionalFormatting sqref="AL7">
    <cfRule type="containsText" dxfId="3797" priority="836" stopIfTrue="1" operator="containsText" text="Week">
      <formula>NOT(ISERROR(SEARCH("Week",AL7)))</formula>
    </cfRule>
  </conditionalFormatting>
  <conditionalFormatting sqref="AL7">
    <cfRule type="containsText" dxfId="3796" priority="833" stopIfTrue="1" operator="containsText" text="day">
      <formula>NOT(ISERROR(SEARCH("day",AL7)))</formula>
    </cfRule>
    <cfRule type="containsText" dxfId="3795" priority="834" stopIfTrue="1" operator="containsText" text="Week">
      <formula>NOT(ISERROR(SEARCH("Week",AL7)))</formula>
    </cfRule>
    <cfRule type="containsText" dxfId="3794" priority="835" stopIfTrue="1" operator="containsText" text="2018">
      <formula>NOT(ISERROR(SEARCH("2018",AL7)))</formula>
    </cfRule>
  </conditionalFormatting>
  <conditionalFormatting sqref="AL7">
    <cfRule type="containsText" dxfId="3793" priority="832" stopIfTrue="1" operator="containsText" text="Week">
      <formula>NOT(ISERROR(SEARCH("Week",AL7)))</formula>
    </cfRule>
  </conditionalFormatting>
  <conditionalFormatting sqref="AL7">
    <cfRule type="containsText" dxfId="3792" priority="829" stopIfTrue="1" operator="containsText" text="day">
      <formula>NOT(ISERROR(SEARCH("day",AL7)))</formula>
    </cfRule>
    <cfRule type="containsText" dxfId="3791" priority="830" stopIfTrue="1" operator="containsText" text="Week">
      <formula>NOT(ISERROR(SEARCH("Week",AL7)))</formula>
    </cfRule>
    <cfRule type="containsText" dxfId="3790" priority="831" stopIfTrue="1" operator="containsText" text="2018">
      <formula>NOT(ISERROR(SEARCH("2018",AL7)))</formula>
    </cfRule>
  </conditionalFormatting>
  <conditionalFormatting sqref="AL7">
    <cfRule type="containsText" dxfId="3789" priority="828" stopIfTrue="1" operator="containsText" text="Week">
      <formula>NOT(ISERROR(SEARCH("Week",AL7)))</formula>
    </cfRule>
  </conditionalFormatting>
  <conditionalFormatting sqref="AL7">
    <cfRule type="containsText" dxfId="3788" priority="825" stopIfTrue="1" operator="containsText" text="day">
      <formula>NOT(ISERROR(SEARCH("day",AL7)))</formula>
    </cfRule>
    <cfRule type="containsText" dxfId="3787" priority="826" stopIfTrue="1" operator="containsText" text="Week">
      <formula>NOT(ISERROR(SEARCH("Week",AL7)))</formula>
    </cfRule>
    <cfRule type="containsText" dxfId="3786" priority="827" stopIfTrue="1" operator="containsText" text="2018">
      <formula>NOT(ISERROR(SEARCH("2018",AL7)))</formula>
    </cfRule>
  </conditionalFormatting>
  <conditionalFormatting sqref="AN7">
    <cfRule type="containsText" dxfId="3785" priority="824" stopIfTrue="1" operator="containsText" text="Week">
      <formula>NOT(ISERROR(SEARCH("Week",AN7)))</formula>
    </cfRule>
  </conditionalFormatting>
  <conditionalFormatting sqref="AN7">
    <cfRule type="containsText" dxfId="3784" priority="821" stopIfTrue="1" operator="containsText" text="day">
      <formula>NOT(ISERROR(SEARCH("day",AN7)))</formula>
    </cfRule>
    <cfRule type="containsText" dxfId="3783" priority="822" stopIfTrue="1" operator="containsText" text="Week">
      <formula>NOT(ISERROR(SEARCH("Week",AN7)))</formula>
    </cfRule>
    <cfRule type="containsText" dxfId="3782" priority="823" stopIfTrue="1" operator="containsText" text="2018">
      <formula>NOT(ISERROR(SEARCH("2018",AN7)))</formula>
    </cfRule>
  </conditionalFormatting>
  <conditionalFormatting sqref="AN7">
    <cfRule type="containsText" dxfId="3781" priority="820" stopIfTrue="1" operator="containsText" text="Week">
      <formula>NOT(ISERROR(SEARCH("Week",AN7)))</formula>
    </cfRule>
  </conditionalFormatting>
  <conditionalFormatting sqref="AN7">
    <cfRule type="containsText" dxfId="3780" priority="817" stopIfTrue="1" operator="containsText" text="day">
      <formula>NOT(ISERROR(SEARCH("day",AN7)))</formula>
    </cfRule>
    <cfRule type="containsText" dxfId="3779" priority="818" stopIfTrue="1" operator="containsText" text="Week">
      <formula>NOT(ISERROR(SEARCH("Week",AN7)))</formula>
    </cfRule>
    <cfRule type="containsText" dxfId="3778" priority="819" stopIfTrue="1" operator="containsText" text="2018">
      <formula>NOT(ISERROR(SEARCH("2018",AN7)))</formula>
    </cfRule>
  </conditionalFormatting>
  <conditionalFormatting sqref="AN7">
    <cfRule type="containsText" dxfId="3777" priority="816" stopIfTrue="1" operator="containsText" text="Week">
      <formula>NOT(ISERROR(SEARCH("Week",AN7)))</formula>
    </cfRule>
  </conditionalFormatting>
  <conditionalFormatting sqref="AN7">
    <cfRule type="containsText" dxfId="3776" priority="813" stopIfTrue="1" operator="containsText" text="day">
      <formula>NOT(ISERROR(SEARCH("day",AN7)))</formula>
    </cfRule>
    <cfRule type="containsText" dxfId="3775" priority="814" stopIfTrue="1" operator="containsText" text="Week">
      <formula>NOT(ISERROR(SEARCH("Week",AN7)))</formula>
    </cfRule>
    <cfRule type="containsText" dxfId="3774" priority="815" stopIfTrue="1" operator="containsText" text="2018">
      <formula>NOT(ISERROR(SEARCH("2018",AN7)))</formula>
    </cfRule>
  </conditionalFormatting>
  <conditionalFormatting sqref="AN7">
    <cfRule type="containsText" dxfId="3773" priority="812" stopIfTrue="1" operator="containsText" text="Week">
      <formula>NOT(ISERROR(SEARCH("Week",AN7)))</formula>
    </cfRule>
  </conditionalFormatting>
  <conditionalFormatting sqref="AN7">
    <cfRule type="containsText" dxfId="3772" priority="809" stopIfTrue="1" operator="containsText" text="day">
      <formula>NOT(ISERROR(SEARCH("day",AN7)))</formula>
    </cfRule>
    <cfRule type="containsText" dxfId="3771" priority="810" stopIfTrue="1" operator="containsText" text="Week">
      <formula>NOT(ISERROR(SEARCH("Week",AN7)))</formula>
    </cfRule>
    <cfRule type="containsText" dxfId="3770" priority="811" stopIfTrue="1" operator="containsText" text="2018">
      <formula>NOT(ISERROR(SEARCH("2018",AN7)))</formula>
    </cfRule>
  </conditionalFormatting>
  <conditionalFormatting sqref="AN7">
    <cfRule type="containsText" dxfId="3769" priority="808" stopIfTrue="1" operator="containsText" text="Week">
      <formula>NOT(ISERROR(SEARCH("Week",AN7)))</formula>
    </cfRule>
  </conditionalFormatting>
  <conditionalFormatting sqref="AN7">
    <cfRule type="containsText" dxfId="3768" priority="805" stopIfTrue="1" operator="containsText" text="day">
      <formula>NOT(ISERROR(SEARCH("day",AN7)))</formula>
    </cfRule>
    <cfRule type="containsText" dxfId="3767" priority="806" stopIfTrue="1" operator="containsText" text="Week">
      <formula>NOT(ISERROR(SEARCH("Week",AN7)))</formula>
    </cfRule>
    <cfRule type="containsText" dxfId="3766" priority="807" stopIfTrue="1" operator="containsText" text="2018">
      <formula>NOT(ISERROR(SEARCH("2018",AN7)))</formula>
    </cfRule>
  </conditionalFormatting>
  <conditionalFormatting sqref="AL4">
    <cfRule type="containsText" dxfId="3765" priority="804" stopIfTrue="1" operator="containsText" text="Week">
      <formula>NOT(ISERROR(SEARCH("Week",AL4)))</formula>
    </cfRule>
  </conditionalFormatting>
  <conditionalFormatting sqref="AL4">
    <cfRule type="containsText" dxfId="3764" priority="801" stopIfTrue="1" operator="containsText" text="day">
      <formula>NOT(ISERROR(SEARCH("day",AL4)))</formula>
    </cfRule>
    <cfRule type="containsText" dxfId="3763" priority="802" stopIfTrue="1" operator="containsText" text="Week">
      <formula>NOT(ISERROR(SEARCH("Week",AL4)))</formula>
    </cfRule>
    <cfRule type="containsText" dxfId="3762" priority="803" stopIfTrue="1" operator="containsText" text="2018">
      <formula>NOT(ISERROR(SEARCH("2018",AL4)))</formula>
    </cfRule>
  </conditionalFormatting>
  <conditionalFormatting sqref="AN4">
    <cfRule type="containsText" dxfId="3761" priority="800" stopIfTrue="1" operator="containsText" text="Week">
      <formula>NOT(ISERROR(SEARCH("Week",AN4)))</formula>
    </cfRule>
  </conditionalFormatting>
  <conditionalFormatting sqref="AN4">
    <cfRule type="containsText" dxfId="3760" priority="797" stopIfTrue="1" operator="containsText" text="day">
      <formula>NOT(ISERROR(SEARCH("day",AN4)))</formula>
    </cfRule>
    <cfRule type="containsText" dxfId="3759" priority="798" stopIfTrue="1" operator="containsText" text="Week">
      <formula>NOT(ISERROR(SEARCH("Week",AN4)))</formula>
    </cfRule>
    <cfRule type="containsText" dxfId="3758" priority="799" stopIfTrue="1" operator="containsText" text="2018">
      <formula>NOT(ISERROR(SEARCH("2018",AN4)))</formula>
    </cfRule>
  </conditionalFormatting>
  <conditionalFormatting sqref="AN4">
    <cfRule type="containsText" dxfId="3757" priority="796" stopIfTrue="1" operator="containsText" text="Week">
      <formula>NOT(ISERROR(SEARCH("Week",AN4)))</formula>
    </cfRule>
  </conditionalFormatting>
  <conditionalFormatting sqref="AN4">
    <cfRule type="containsText" dxfId="3756" priority="793" stopIfTrue="1" operator="containsText" text="day">
      <formula>NOT(ISERROR(SEARCH("day",AN4)))</formula>
    </cfRule>
    <cfRule type="containsText" dxfId="3755" priority="794" stopIfTrue="1" operator="containsText" text="Week">
      <formula>NOT(ISERROR(SEARCH("Week",AN4)))</formula>
    </cfRule>
    <cfRule type="containsText" dxfId="3754" priority="795" stopIfTrue="1" operator="containsText" text="2018">
      <formula>NOT(ISERROR(SEARCH("2018",AN4)))</formula>
    </cfRule>
  </conditionalFormatting>
  <conditionalFormatting sqref="AL4">
    <cfRule type="containsText" dxfId="3753" priority="792" stopIfTrue="1" operator="containsText" text="Week">
      <formula>NOT(ISERROR(SEARCH("Week",AL4)))</formula>
    </cfRule>
  </conditionalFormatting>
  <conditionalFormatting sqref="AL4">
    <cfRule type="containsText" dxfId="3752" priority="789" stopIfTrue="1" operator="containsText" text="day">
      <formula>NOT(ISERROR(SEARCH("day",AL4)))</formula>
    </cfRule>
    <cfRule type="containsText" dxfId="3751" priority="790" stopIfTrue="1" operator="containsText" text="Week">
      <formula>NOT(ISERROR(SEARCH("Week",AL4)))</formula>
    </cfRule>
    <cfRule type="containsText" dxfId="3750" priority="791" stopIfTrue="1" operator="containsText" text="2018">
      <formula>NOT(ISERROR(SEARCH("2018",AL4)))</formula>
    </cfRule>
  </conditionalFormatting>
  <conditionalFormatting sqref="AN4">
    <cfRule type="containsText" dxfId="3749" priority="788" stopIfTrue="1" operator="containsText" text="Week">
      <formula>NOT(ISERROR(SEARCH("Week",AN4)))</formula>
    </cfRule>
  </conditionalFormatting>
  <conditionalFormatting sqref="AN4">
    <cfRule type="containsText" dxfId="3748" priority="785" stopIfTrue="1" operator="containsText" text="day">
      <formula>NOT(ISERROR(SEARCH("day",AN4)))</formula>
    </cfRule>
    <cfRule type="containsText" dxfId="3747" priority="786" stopIfTrue="1" operator="containsText" text="Week">
      <formula>NOT(ISERROR(SEARCH("Week",AN4)))</formula>
    </cfRule>
    <cfRule type="containsText" dxfId="3746" priority="787" stopIfTrue="1" operator="containsText" text="2018">
      <formula>NOT(ISERROR(SEARCH("2018",AN4)))</formula>
    </cfRule>
  </conditionalFormatting>
  <conditionalFormatting sqref="AL4">
    <cfRule type="containsText" dxfId="3745" priority="784" stopIfTrue="1" operator="containsText" text="Week">
      <formula>NOT(ISERROR(SEARCH("Week",AL4)))</formula>
    </cfRule>
  </conditionalFormatting>
  <conditionalFormatting sqref="AL4">
    <cfRule type="containsText" dxfId="3744" priority="781" stopIfTrue="1" operator="containsText" text="day">
      <formula>NOT(ISERROR(SEARCH("day",AL4)))</formula>
    </cfRule>
    <cfRule type="containsText" dxfId="3743" priority="782" stopIfTrue="1" operator="containsText" text="Week">
      <formula>NOT(ISERROR(SEARCH("Week",AL4)))</formula>
    </cfRule>
    <cfRule type="containsText" dxfId="3742" priority="783" stopIfTrue="1" operator="containsText" text="2018">
      <formula>NOT(ISERROR(SEARCH("2018",AL4)))</formula>
    </cfRule>
  </conditionalFormatting>
  <conditionalFormatting sqref="AL4">
    <cfRule type="containsText" dxfId="3741" priority="780" stopIfTrue="1" operator="containsText" text="Week">
      <formula>NOT(ISERROR(SEARCH("Week",AL4)))</formula>
    </cfRule>
  </conditionalFormatting>
  <conditionalFormatting sqref="AL4">
    <cfRule type="containsText" dxfId="3740" priority="777" stopIfTrue="1" operator="containsText" text="day">
      <formula>NOT(ISERROR(SEARCH("day",AL4)))</formula>
    </cfRule>
    <cfRule type="containsText" dxfId="3739" priority="778" stopIfTrue="1" operator="containsText" text="Week">
      <formula>NOT(ISERROR(SEARCH("Week",AL4)))</formula>
    </cfRule>
    <cfRule type="containsText" dxfId="3738" priority="779" stopIfTrue="1" operator="containsText" text="2018">
      <formula>NOT(ISERROR(SEARCH("2018",AL4)))</formula>
    </cfRule>
  </conditionalFormatting>
  <conditionalFormatting sqref="AN4">
    <cfRule type="containsText" dxfId="3737" priority="776" stopIfTrue="1" operator="containsText" text="Week">
      <formula>NOT(ISERROR(SEARCH("Week",AN4)))</formula>
    </cfRule>
  </conditionalFormatting>
  <conditionalFormatting sqref="AN4">
    <cfRule type="containsText" dxfId="3736" priority="773" stopIfTrue="1" operator="containsText" text="day">
      <formula>NOT(ISERROR(SEARCH("day",AN4)))</formula>
    </cfRule>
    <cfRule type="containsText" dxfId="3735" priority="774" stopIfTrue="1" operator="containsText" text="Week">
      <formula>NOT(ISERROR(SEARCH("Week",AN4)))</formula>
    </cfRule>
    <cfRule type="containsText" dxfId="3734" priority="775" stopIfTrue="1" operator="containsText" text="2018">
      <formula>NOT(ISERROR(SEARCH("2018",AN4)))</formula>
    </cfRule>
  </conditionalFormatting>
  <conditionalFormatting sqref="AN4">
    <cfRule type="containsText" dxfId="3733" priority="772" stopIfTrue="1" operator="containsText" text="Week">
      <formula>NOT(ISERROR(SEARCH("Week",AN4)))</formula>
    </cfRule>
  </conditionalFormatting>
  <conditionalFormatting sqref="AN4">
    <cfRule type="containsText" dxfId="3732" priority="769" stopIfTrue="1" operator="containsText" text="day">
      <formula>NOT(ISERROR(SEARCH("day",AN4)))</formula>
    </cfRule>
    <cfRule type="containsText" dxfId="3731" priority="770" stopIfTrue="1" operator="containsText" text="Week">
      <formula>NOT(ISERROR(SEARCH("Week",AN4)))</formula>
    </cfRule>
    <cfRule type="containsText" dxfId="3730" priority="771" stopIfTrue="1" operator="containsText" text="2018">
      <formula>NOT(ISERROR(SEARCH("2018",AN4)))</formula>
    </cfRule>
  </conditionalFormatting>
  <conditionalFormatting sqref="AN4">
    <cfRule type="containsText" dxfId="3729" priority="768" stopIfTrue="1" operator="containsText" text="Week">
      <formula>NOT(ISERROR(SEARCH("Week",AN4)))</formula>
    </cfRule>
  </conditionalFormatting>
  <conditionalFormatting sqref="AN4">
    <cfRule type="containsText" dxfId="3728" priority="765" stopIfTrue="1" operator="containsText" text="day">
      <formula>NOT(ISERROR(SEARCH("day",AN4)))</formula>
    </cfRule>
    <cfRule type="containsText" dxfId="3727" priority="766" stopIfTrue="1" operator="containsText" text="Week">
      <formula>NOT(ISERROR(SEARCH("Week",AN4)))</formula>
    </cfRule>
    <cfRule type="containsText" dxfId="3726" priority="767" stopIfTrue="1" operator="containsText" text="2018">
      <formula>NOT(ISERROR(SEARCH("2018",AN4)))</formula>
    </cfRule>
  </conditionalFormatting>
  <conditionalFormatting sqref="AN4">
    <cfRule type="containsText" dxfId="3725" priority="764" stopIfTrue="1" operator="containsText" text="Week">
      <formula>NOT(ISERROR(SEARCH("Week",AN4)))</formula>
    </cfRule>
  </conditionalFormatting>
  <conditionalFormatting sqref="AN4">
    <cfRule type="containsText" dxfId="3724" priority="761" stopIfTrue="1" operator="containsText" text="day">
      <formula>NOT(ISERROR(SEARCH("day",AN4)))</formula>
    </cfRule>
    <cfRule type="containsText" dxfId="3723" priority="762" stopIfTrue="1" operator="containsText" text="Week">
      <formula>NOT(ISERROR(SEARCH("Week",AN4)))</formula>
    </cfRule>
    <cfRule type="containsText" dxfId="3722" priority="763" stopIfTrue="1" operator="containsText" text="2018">
      <formula>NOT(ISERROR(SEARCH("2018",AN4)))</formula>
    </cfRule>
  </conditionalFormatting>
  <conditionalFormatting sqref="AN4">
    <cfRule type="containsText" dxfId="3721" priority="760" stopIfTrue="1" operator="containsText" text="Week">
      <formula>NOT(ISERROR(SEARCH("Week",AN4)))</formula>
    </cfRule>
  </conditionalFormatting>
  <conditionalFormatting sqref="AN4">
    <cfRule type="containsText" dxfId="3720" priority="757" stopIfTrue="1" operator="containsText" text="day">
      <formula>NOT(ISERROR(SEARCH("day",AN4)))</formula>
    </cfRule>
    <cfRule type="containsText" dxfId="3719" priority="758" stopIfTrue="1" operator="containsText" text="Week">
      <formula>NOT(ISERROR(SEARCH("Week",AN4)))</formula>
    </cfRule>
    <cfRule type="containsText" dxfId="3718" priority="759" stopIfTrue="1" operator="containsText" text="2018">
      <formula>NOT(ISERROR(SEARCH("2018",AN4)))</formula>
    </cfRule>
  </conditionalFormatting>
  <conditionalFormatting sqref="AN4">
    <cfRule type="containsText" dxfId="3717" priority="756" stopIfTrue="1" operator="containsText" text="Week">
      <formula>NOT(ISERROR(SEARCH("Week",AN4)))</formula>
    </cfRule>
  </conditionalFormatting>
  <conditionalFormatting sqref="AN4">
    <cfRule type="containsText" dxfId="3716" priority="753" stopIfTrue="1" operator="containsText" text="day">
      <formula>NOT(ISERROR(SEARCH("day",AN4)))</formula>
    </cfRule>
    <cfRule type="containsText" dxfId="3715" priority="754" stopIfTrue="1" operator="containsText" text="Week">
      <formula>NOT(ISERROR(SEARCH("Week",AN4)))</formula>
    </cfRule>
    <cfRule type="containsText" dxfId="3714" priority="755" stopIfTrue="1" operator="containsText" text="2018">
      <formula>NOT(ISERROR(SEARCH("2018",AN4)))</formula>
    </cfRule>
  </conditionalFormatting>
  <conditionalFormatting sqref="AN4">
    <cfRule type="containsText" dxfId="3713" priority="752" stopIfTrue="1" operator="containsText" text="Week">
      <formula>NOT(ISERROR(SEARCH("Week",AN4)))</formula>
    </cfRule>
  </conditionalFormatting>
  <conditionalFormatting sqref="AN4">
    <cfRule type="containsText" dxfId="3712" priority="749" stopIfTrue="1" operator="containsText" text="day">
      <formula>NOT(ISERROR(SEARCH("day",AN4)))</formula>
    </cfRule>
    <cfRule type="containsText" dxfId="3711" priority="750" stopIfTrue="1" operator="containsText" text="Week">
      <formula>NOT(ISERROR(SEARCH("Week",AN4)))</formula>
    </cfRule>
    <cfRule type="containsText" dxfId="3710" priority="751" stopIfTrue="1" operator="containsText" text="2018">
      <formula>NOT(ISERROR(SEARCH("2018",AN4)))</formula>
    </cfRule>
  </conditionalFormatting>
  <conditionalFormatting sqref="AN4">
    <cfRule type="containsText" dxfId="3709" priority="748" stopIfTrue="1" operator="containsText" text="Week">
      <formula>NOT(ISERROR(SEARCH("Week",AN4)))</formula>
    </cfRule>
  </conditionalFormatting>
  <conditionalFormatting sqref="AN4">
    <cfRule type="containsText" dxfId="3708" priority="745" stopIfTrue="1" operator="containsText" text="day">
      <formula>NOT(ISERROR(SEARCH("day",AN4)))</formula>
    </cfRule>
    <cfRule type="containsText" dxfId="3707" priority="746" stopIfTrue="1" operator="containsText" text="Week">
      <formula>NOT(ISERROR(SEARCH("Week",AN4)))</formula>
    </cfRule>
    <cfRule type="containsText" dxfId="3706" priority="747" stopIfTrue="1" operator="containsText" text="2018">
      <formula>NOT(ISERROR(SEARCH("2018",AN4)))</formula>
    </cfRule>
  </conditionalFormatting>
  <conditionalFormatting sqref="AN4">
    <cfRule type="containsText" dxfId="3705" priority="744" stopIfTrue="1" operator="containsText" text="Week">
      <formula>NOT(ISERROR(SEARCH("Week",AN4)))</formula>
    </cfRule>
  </conditionalFormatting>
  <conditionalFormatting sqref="AN4">
    <cfRule type="containsText" dxfId="3704" priority="741" stopIfTrue="1" operator="containsText" text="day">
      <formula>NOT(ISERROR(SEARCH("day",AN4)))</formula>
    </cfRule>
    <cfRule type="containsText" dxfId="3703" priority="742" stopIfTrue="1" operator="containsText" text="Week">
      <formula>NOT(ISERROR(SEARCH("Week",AN4)))</formula>
    </cfRule>
    <cfRule type="containsText" dxfId="3702" priority="743" stopIfTrue="1" operator="containsText" text="2018">
      <formula>NOT(ISERROR(SEARCH("2018",AN4)))</formula>
    </cfRule>
  </conditionalFormatting>
  <conditionalFormatting sqref="AL4">
    <cfRule type="containsText" dxfId="3701" priority="740" stopIfTrue="1" operator="containsText" text="Week">
      <formula>NOT(ISERROR(SEARCH("Week",AL4)))</formula>
    </cfRule>
  </conditionalFormatting>
  <conditionalFormatting sqref="AL4">
    <cfRule type="containsText" dxfId="3700" priority="737" stopIfTrue="1" operator="containsText" text="day">
      <formula>NOT(ISERROR(SEARCH("day",AL4)))</formula>
    </cfRule>
    <cfRule type="containsText" dxfId="3699" priority="738" stopIfTrue="1" operator="containsText" text="Week">
      <formula>NOT(ISERROR(SEARCH("Week",AL4)))</formula>
    </cfRule>
    <cfRule type="containsText" dxfId="3698" priority="739" stopIfTrue="1" operator="containsText" text="2018">
      <formula>NOT(ISERROR(SEARCH("2018",AL4)))</formula>
    </cfRule>
  </conditionalFormatting>
  <conditionalFormatting sqref="AL4">
    <cfRule type="containsText" dxfId="3697" priority="736" stopIfTrue="1" operator="containsText" text="Week">
      <formula>NOT(ISERROR(SEARCH("Week",AL4)))</formula>
    </cfRule>
  </conditionalFormatting>
  <conditionalFormatting sqref="AL4">
    <cfRule type="containsText" dxfId="3696" priority="733" stopIfTrue="1" operator="containsText" text="day">
      <formula>NOT(ISERROR(SEARCH("day",AL4)))</formula>
    </cfRule>
    <cfRule type="containsText" dxfId="3695" priority="734" stopIfTrue="1" operator="containsText" text="Week">
      <formula>NOT(ISERROR(SEARCH("Week",AL4)))</formula>
    </cfRule>
    <cfRule type="containsText" dxfId="3694" priority="735" stopIfTrue="1" operator="containsText" text="2018">
      <formula>NOT(ISERROR(SEARCH("2018",AL4)))</formula>
    </cfRule>
  </conditionalFormatting>
  <conditionalFormatting sqref="AL4">
    <cfRule type="containsText" dxfId="3693" priority="732" stopIfTrue="1" operator="containsText" text="Week">
      <formula>NOT(ISERROR(SEARCH("Week",AL4)))</formula>
    </cfRule>
  </conditionalFormatting>
  <conditionalFormatting sqref="AL4">
    <cfRule type="containsText" dxfId="3692" priority="729" stopIfTrue="1" operator="containsText" text="day">
      <formula>NOT(ISERROR(SEARCH("day",AL4)))</formula>
    </cfRule>
    <cfRule type="containsText" dxfId="3691" priority="730" stopIfTrue="1" operator="containsText" text="Week">
      <formula>NOT(ISERROR(SEARCH("Week",AL4)))</formula>
    </cfRule>
    <cfRule type="containsText" dxfId="3690" priority="731" stopIfTrue="1" operator="containsText" text="2018">
      <formula>NOT(ISERROR(SEARCH("2018",AL4)))</formula>
    </cfRule>
  </conditionalFormatting>
  <conditionalFormatting sqref="AL4">
    <cfRule type="containsText" dxfId="3689" priority="728" stopIfTrue="1" operator="containsText" text="Week">
      <formula>NOT(ISERROR(SEARCH("Week",AL4)))</formula>
    </cfRule>
  </conditionalFormatting>
  <conditionalFormatting sqref="AL4">
    <cfRule type="containsText" dxfId="3688" priority="725" stopIfTrue="1" operator="containsText" text="day">
      <formula>NOT(ISERROR(SEARCH("day",AL4)))</formula>
    </cfRule>
    <cfRule type="containsText" dxfId="3687" priority="726" stopIfTrue="1" operator="containsText" text="Week">
      <formula>NOT(ISERROR(SEARCH("Week",AL4)))</formula>
    </cfRule>
    <cfRule type="containsText" dxfId="3686" priority="727" stopIfTrue="1" operator="containsText" text="2018">
      <formula>NOT(ISERROR(SEARCH("2018",AL4)))</formula>
    </cfRule>
  </conditionalFormatting>
  <conditionalFormatting sqref="AL4">
    <cfRule type="containsText" dxfId="3685" priority="724" stopIfTrue="1" operator="containsText" text="Week">
      <formula>NOT(ISERROR(SEARCH("Week",AL4)))</formula>
    </cfRule>
  </conditionalFormatting>
  <conditionalFormatting sqref="AL4">
    <cfRule type="containsText" dxfId="3684" priority="721" stopIfTrue="1" operator="containsText" text="day">
      <formula>NOT(ISERROR(SEARCH("day",AL4)))</formula>
    </cfRule>
    <cfRule type="containsText" dxfId="3683" priority="722" stopIfTrue="1" operator="containsText" text="Week">
      <formula>NOT(ISERROR(SEARCH("Week",AL4)))</formula>
    </cfRule>
    <cfRule type="containsText" dxfId="3682" priority="723" stopIfTrue="1" operator="containsText" text="2018">
      <formula>NOT(ISERROR(SEARCH("2018",AL4)))</formula>
    </cfRule>
  </conditionalFormatting>
  <conditionalFormatting sqref="AL4">
    <cfRule type="containsText" dxfId="3681" priority="720" stopIfTrue="1" operator="containsText" text="Week">
      <formula>NOT(ISERROR(SEARCH("Week",AL4)))</formula>
    </cfRule>
  </conditionalFormatting>
  <conditionalFormatting sqref="AL4">
    <cfRule type="containsText" dxfId="3680" priority="717" stopIfTrue="1" operator="containsText" text="day">
      <formula>NOT(ISERROR(SEARCH("day",AL4)))</formula>
    </cfRule>
    <cfRule type="containsText" dxfId="3679" priority="718" stopIfTrue="1" operator="containsText" text="Week">
      <formula>NOT(ISERROR(SEARCH("Week",AL4)))</formula>
    </cfRule>
    <cfRule type="containsText" dxfId="3678" priority="719" stopIfTrue="1" operator="containsText" text="2018">
      <formula>NOT(ISERROR(SEARCH("2018",AL4)))</formula>
    </cfRule>
  </conditionalFormatting>
  <conditionalFormatting sqref="AL4">
    <cfRule type="containsText" dxfId="3677" priority="716" stopIfTrue="1" operator="containsText" text="Week">
      <formula>NOT(ISERROR(SEARCH("Week",AL4)))</formula>
    </cfRule>
  </conditionalFormatting>
  <conditionalFormatting sqref="AL4">
    <cfRule type="containsText" dxfId="3676" priority="713" stopIfTrue="1" operator="containsText" text="day">
      <formula>NOT(ISERROR(SEARCH("day",AL4)))</formula>
    </cfRule>
    <cfRule type="containsText" dxfId="3675" priority="714" stopIfTrue="1" operator="containsText" text="Week">
      <formula>NOT(ISERROR(SEARCH("Week",AL4)))</formula>
    </cfRule>
    <cfRule type="containsText" dxfId="3674" priority="715" stopIfTrue="1" operator="containsText" text="2018">
      <formula>NOT(ISERROR(SEARCH("2018",AL4)))</formula>
    </cfRule>
  </conditionalFormatting>
  <conditionalFormatting sqref="AL6">
    <cfRule type="containsText" dxfId="3673" priority="712" stopIfTrue="1" operator="containsText" text="Week">
      <formula>NOT(ISERROR(SEARCH("Week",AL6)))</formula>
    </cfRule>
  </conditionalFormatting>
  <conditionalFormatting sqref="AL6">
    <cfRule type="containsText" dxfId="3672" priority="709" stopIfTrue="1" operator="containsText" text="day">
      <formula>NOT(ISERROR(SEARCH("day",AL6)))</formula>
    </cfRule>
    <cfRule type="containsText" dxfId="3671" priority="710" stopIfTrue="1" operator="containsText" text="Week">
      <formula>NOT(ISERROR(SEARCH("Week",AL6)))</formula>
    </cfRule>
    <cfRule type="containsText" dxfId="3670" priority="711" stopIfTrue="1" operator="containsText" text="2018">
      <formula>NOT(ISERROR(SEARCH("2018",AL6)))</formula>
    </cfRule>
  </conditionalFormatting>
  <conditionalFormatting sqref="AN6">
    <cfRule type="containsText" dxfId="3669" priority="708" stopIfTrue="1" operator="containsText" text="Week">
      <formula>NOT(ISERROR(SEARCH("Week",AN6)))</formula>
    </cfRule>
  </conditionalFormatting>
  <conditionalFormatting sqref="AN6">
    <cfRule type="containsText" dxfId="3668" priority="705" stopIfTrue="1" operator="containsText" text="day">
      <formula>NOT(ISERROR(SEARCH("day",AN6)))</formula>
    </cfRule>
    <cfRule type="containsText" dxfId="3667" priority="706" stopIfTrue="1" operator="containsText" text="Week">
      <formula>NOT(ISERROR(SEARCH("Week",AN6)))</formula>
    </cfRule>
    <cfRule type="containsText" dxfId="3666" priority="707" stopIfTrue="1" operator="containsText" text="2018">
      <formula>NOT(ISERROR(SEARCH("2018",AN6)))</formula>
    </cfRule>
  </conditionalFormatting>
  <conditionalFormatting sqref="AN6">
    <cfRule type="containsText" dxfId="3665" priority="704" stopIfTrue="1" operator="containsText" text="Week">
      <formula>NOT(ISERROR(SEARCH("Week",AN6)))</formula>
    </cfRule>
  </conditionalFormatting>
  <conditionalFormatting sqref="AN6">
    <cfRule type="containsText" dxfId="3664" priority="701" stopIfTrue="1" operator="containsText" text="day">
      <formula>NOT(ISERROR(SEARCH("day",AN6)))</formula>
    </cfRule>
    <cfRule type="containsText" dxfId="3663" priority="702" stopIfTrue="1" operator="containsText" text="Week">
      <formula>NOT(ISERROR(SEARCH("Week",AN6)))</formula>
    </cfRule>
    <cfRule type="containsText" dxfId="3662" priority="703" stopIfTrue="1" operator="containsText" text="2018">
      <formula>NOT(ISERROR(SEARCH("2018",AN6)))</formula>
    </cfRule>
  </conditionalFormatting>
  <conditionalFormatting sqref="AN6">
    <cfRule type="containsText" dxfId="3661" priority="700" stopIfTrue="1" operator="containsText" text="Week">
      <formula>NOT(ISERROR(SEARCH("Week",AN6)))</formula>
    </cfRule>
  </conditionalFormatting>
  <conditionalFormatting sqref="AN6">
    <cfRule type="containsText" dxfId="3660" priority="697" stopIfTrue="1" operator="containsText" text="day">
      <formula>NOT(ISERROR(SEARCH("day",AN6)))</formula>
    </cfRule>
    <cfRule type="containsText" dxfId="3659" priority="698" stopIfTrue="1" operator="containsText" text="Week">
      <formula>NOT(ISERROR(SEARCH("Week",AN6)))</formula>
    </cfRule>
    <cfRule type="containsText" dxfId="3658" priority="699" stopIfTrue="1" operator="containsText" text="2018">
      <formula>NOT(ISERROR(SEARCH("2018",AN6)))</formula>
    </cfRule>
  </conditionalFormatting>
  <conditionalFormatting sqref="AN6">
    <cfRule type="containsText" dxfId="3657" priority="696" stopIfTrue="1" operator="containsText" text="Week">
      <formula>NOT(ISERROR(SEARCH("Week",AN6)))</formula>
    </cfRule>
  </conditionalFormatting>
  <conditionalFormatting sqref="AN6">
    <cfRule type="containsText" dxfId="3656" priority="693" stopIfTrue="1" operator="containsText" text="day">
      <formula>NOT(ISERROR(SEARCH("day",AN6)))</formula>
    </cfRule>
    <cfRule type="containsText" dxfId="3655" priority="694" stopIfTrue="1" operator="containsText" text="Week">
      <formula>NOT(ISERROR(SEARCH("Week",AN6)))</formula>
    </cfRule>
    <cfRule type="containsText" dxfId="3654" priority="695" stopIfTrue="1" operator="containsText" text="2018">
      <formula>NOT(ISERROR(SEARCH("2018",AN6)))</formula>
    </cfRule>
  </conditionalFormatting>
  <conditionalFormatting sqref="AN6">
    <cfRule type="containsText" dxfId="3653" priority="692" stopIfTrue="1" operator="containsText" text="Week">
      <formula>NOT(ISERROR(SEARCH("Week",AN6)))</formula>
    </cfRule>
  </conditionalFormatting>
  <conditionalFormatting sqref="AN6">
    <cfRule type="containsText" dxfId="3652" priority="689" stopIfTrue="1" operator="containsText" text="day">
      <formula>NOT(ISERROR(SEARCH("day",AN6)))</formula>
    </cfRule>
    <cfRule type="containsText" dxfId="3651" priority="690" stopIfTrue="1" operator="containsText" text="Week">
      <formula>NOT(ISERROR(SEARCH("Week",AN6)))</formula>
    </cfRule>
    <cfRule type="containsText" dxfId="3650" priority="691" stopIfTrue="1" operator="containsText" text="2018">
      <formula>NOT(ISERROR(SEARCH("2018",AN6)))</formula>
    </cfRule>
  </conditionalFormatting>
  <conditionalFormatting sqref="AN6">
    <cfRule type="containsText" dxfId="3649" priority="688" stopIfTrue="1" operator="containsText" text="Week">
      <formula>NOT(ISERROR(SEARCH("Week",AN6)))</formula>
    </cfRule>
  </conditionalFormatting>
  <conditionalFormatting sqref="AN6">
    <cfRule type="containsText" dxfId="3648" priority="685" stopIfTrue="1" operator="containsText" text="day">
      <formula>NOT(ISERROR(SEARCH("day",AN6)))</formula>
    </cfRule>
    <cfRule type="containsText" dxfId="3647" priority="686" stopIfTrue="1" operator="containsText" text="Week">
      <formula>NOT(ISERROR(SEARCH("Week",AN6)))</formula>
    </cfRule>
    <cfRule type="containsText" dxfId="3646" priority="687" stopIfTrue="1" operator="containsText" text="2018">
      <formula>NOT(ISERROR(SEARCH("2018",AN6)))</formula>
    </cfRule>
  </conditionalFormatting>
  <conditionalFormatting sqref="AN6">
    <cfRule type="containsText" dxfId="3645" priority="684" stopIfTrue="1" operator="containsText" text="Week">
      <formula>NOT(ISERROR(SEARCH("Week",AN6)))</formula>
    </cfRule>
  </conditionalFormatting>
  <conditionalFormatting sqref="AN6">
    <cfRule type="containsText" dxfId="3644" priority="681" stopIfTrue="1" operator="containsText" text="day">
      <formula>NOT(ISERROR(SEARCH("day",AN6)))</formula>
    </cfRule>
    <cfRule type="containsText" dxfId="3643" priority="682" stopIfTrue="1" operator="containsText" text="Week">
      <formula>NOT(ISERROR(SEARCH("Week",AN6)))</formula>
    </cfRule>
    <cfRule type="containsText" dxfId="3642" priority="683" stopIfTrue="1" operator="containsText" text="2018">
      <formula>NOT(ISERROR(SEARCH("2018",AN6)))</formula>
    </cfRule>
  </conditionalFormatting>
  <conditionalFormatting sqref="AL6">
    <cfRule type="containsText" dxfId="3641" priority="680" stopIfTrue="1" operator="containsText" text="Week">
      <formula>NOT(ISERROR(SEARCH("Week",AL6)))</formula>
    </cfRule>
  </conditionalFormatting>
  <conditionalFormatting sqref="AL6">
    <cfRule type="containsText" dxfId="3640" priority="677" stopIfTrue="1" operator="containsText" text="day">
      <formula>NOT(ISERROR(SEARCH("day",AL6)))</formula>
    </cfRule>
    <cfRule type="containsText" dxfId="3639" priority="678" stopIfTrue="1" operator="containsText" text="Week">
      <formula>NOT(ISERROR(SEARCH("Week",AL6)))</formula>
    </cfRule>
    <cfRule type="containsText" dxfId="3638" priority="679" stopIfTrue="1" operator="containsText" text="2018">
      <formula>NOT(ISERROR(SEARCH("2018",AL6)))</formula>
    </cfRule>
  </conditionalFormatting>
  <conditionalFormatting sqref="AL6">
    <cfRule type="containsText" dxfId="3637" priority="676" stopIfTrue="1" operator="containsText" text="Week">
      <formula>NOT(ISERROR(SEARCH("Week",AL6)))</formula>
    </cfRule>
  </conditionalFormatting>
  <conditionalFormatting sqref="AL6">
    <cfRule type="containsText" dxfId="3636" priority="673" stopIfTrue="1" operator="containsText" text="day">
      <formula>NOT(ISERROR(SEARCH("day",AL6)))</formula>
    </cfRule>
    <cfRule type="containsText" dxfId="3635" priority="674" stopIfTrue="1" operator="containsText" text="Week">
      <formula>NOT(ISERROR(SEARCH("Week",AL6)))</formula>
    </cfRule>
    <cfRule type="containsText" dxfId="3634" priority="675" stopIfTrue="1" operator="containsText" text="2018">
      <formula>NOT(ISERROR(SEARCH("2018",AL6)))</formula>
    </cfRule>
  </conditionalFormatting>
  <conditionalFormatting sqref="AL6">
    <cfRule type="containsText" dxfId="3633" priority="672" stopIfTrue="1" operator="containsText" text="Week">
      <formula>NOT(ISERROR(SEARCH("Week",AL6)))</formula>
    </cfRule>
  </conditionalFormatting>
  <conditionalFormatting sqref="AL6">
    <cfRule type="containsText" dxfId="3632" priority="669" stopIfTrue="1" operator="containsText" text="day">
      <formula>NOT(ISERROR(SEARCH("day",AL6)))</formula>
    </cfRule>
    <cfRule type="containsText" dxfId="3631" priority="670" stopIfTrue="1" operator="containsText" text="Week">
      <formula>NOT(ISERROR(SEARCH("Week",AL6)))</formula>
    </cfRule>
    <cfRule type="containsText" dxfId="3630" priority="671" stopIfTrue="1" operator="containsText" text="2018">
      <formula>NOT(ISERROR(SEARCH("2018",AL6)))</formula>
    </cfRule>
  </conditionalFormatting>
  <conditionalFormatting sqref="AN5">
    <cfRule type="containsText" dxfId="3629" priority="668" stopIfTrue="1" operator="containsText" text="Week">
      <formula>NOT(ISERROR(SEARCH("Week",AN5)))</formula>
    </cfRule>
  </conditionalFormatting>
  <conditionalFormatting sqref="AN5">
    <cfRule type="containsText" dxfId="3628" priority="665" stopIfTrue="1" operator="containsText" text="day">
      <formula>NOT(ISERROR(SEARCH("day",AN5)))</formula>
    </cfRule>
    <cfRule type="containsText" dxfId="3627" priority="666" stopIfTrue="1" operator="containsText" text="Week">
      <formula>NOT(ISERROR(SEARCH("Week",AN5)))</formula>
    </cfRule>
    <cfRule type="containsText" dxfId="3626" priority="667" stopIfTrue="1" operator="containsText" text="2018">
      <formula>NOT(ISERROR(SEARCH("2018",AN5)))</formula>
    </cfRule>
  </conditionalFormatting>
  <conditionalFormatting sqref="AN5">
    <cfRule type="containsText" dxfId="3625" priority="664" stopIfTrue="1" operator="containsText" text="Week">
      <formula>NOT(ISERROR(SEARCH("Week",AN5)))</formula>
    </cfRule>
  </conditionalFormatting>
  <conditionalFormatting sqref="AN5">
    <cfRule type="containsText" dxfId="3624" priority="661" stopIfTrue="1" operator="containsText" text="day">
      <formula>NOT(ISERROR(SEARCH("day",AN5)))</formula>
    </cfRule>
    <cfRule type="containsText" dxfId="3623" priority="662" stopIfTrue="1" operator="containsText" text="Week">
      <formula>NOT(ISERROR(SEARCH("Week",AN5)))</formula>
    </cfRule>
    <cfRule type="containsText" dxfId="3622" priority="663" stopIfTrue="1" operator="containsText" text="2018">
      <formula>NOT(ISERROR(SEARCH("2018",AN5)))</formula>
    </cfRule>
  </conditionalFormatting>
  <conditionalFormatting sqref="AN5">
    <cfRule type="containsText" dxfId="3621" priority="660" stopIfTrue="1" operator="containsText" text="Week">
      <formula>NOT(ISERROR(SEARCH("Week",AN5)))</formula>
    </cfRule>
  </conditionalFormatting>
  <conditionalFormatting sqref="AN5">
    <cfRule type="containsText" dxfId="3620" priority="657" stopIfTrue="1" operator="containsText" text="day">
      <formula>NOT(ISERROR(SEARCH("day",AN5)))</formula>
    </cfRule>
    <cfRule type="containsText" dxfId="3619" priority="658" stopIfTrue="1" operator="containsText" text="Week">
      <formula>NOT(ISERROR(SEARCH("Week",AN5)))</formula>
    </cfRule>
    <cfRule type="containsText" dxfId="3618" priority="659" stopIfTrue="1" operator="containsText" text="2018">
      <formula>NOT(ISERROR(SEARCH("2018",AN5)))</formula>
    </cfRule>
  </conditionalFormatting>
  <conditionalFormatting sqref="AN5">
    <cfRule type="containsText" dxfId="3617" priority="656" stopIfTrue="1" operator="containsText" text="Week">
      <formula>NOT(ISERROR(SEARCH("Week",AN5)))</formula>
    </cfRule>
  </conditionalFormatting>
  <conditionalFormatting sqref="AN5">
    <cfRule type="containsText" dxfId="3616" priority="653" stopIfTrue="1" operator="containsText" text="day">
      <formula>NOT(ISERROR(SEARCH("day",AN5)))</formula>
    </cfRule>
    <cfRule type="containsText" dxfId="3615" priority="654" stopIfTrue="1" operator="containsText" text="Week">
      <formula>NOT(ISERROR(SEARCH("Week",AN5)))</formula>
    </cfRule>
    <cfRule type="containsText" dxfId="3614" priority="655" stopIfTrue="1" operator="containsText" text="2018">
      <formula>NOT(ISERROR(SEARCH("2018",AN5)))</formula>
    </cfRule>
  </conditionalFormatting>
  <conditionalFormatting sqref="AN5">
    <cfRule type="containsText" dxfId="3613" priority="652" stopIfTrue="1" operator="containsText" text="Week">
      <formula>NOT(ISERROR(SEARCH("Week",AN5)))</formula>
    </cfRule>
  </conditionalFormatting>
  <conditionalFormatting sqref="AN5">
    <cfRule type="containsText" dxfId="3612" priority="649" stopIfTrue="1" operator="containsText" text="day">
      <formula>NOT(ISERROR(SEARCH("day",AN5)))</formula>
    </cfRule>
    <cfRule type="containsText" dxfId="3611" priority="650" stopIfTrue="1" operator="containsText" text="Week">
      <formula>NOT(ISERROR(SEARCH("Week",AN5)))</formula>
    </cfRule>
    <cfRule type="containsText" dxfId="3610" priority="651" stopIfTrue="1" operator="containsText" text="2018">
      <formula>NOT(ISERROR(SEARCH("2018",AN5)))</formula>
    </cfRule>
  </conditionalFormatting>
  <conditionalFormatting sqref="AN5">
    <cfRule type="containsText" dxfId="3609" priority="648" stopIfTrue="1" operator="containsText" text="Week">
      <formula>NOT(ISERROR(SEARCH("Week",AN5)))</formula>
    </cfRule>
  </conditionalFormatting>
  <conditionalFormatting sqref="AN5">
    <cfRule type="containsText" dxfId="3608" priority="645" stopIfTrue="1" operator="containsText" text="day">
      <formula>NOT(ISERROR(SEARCH("day",AN5)))</formula>
    </cfRule>
    <cfRule type="containsText" dxfId="3607" priority="646" stopIfTrue="1" operator="containsText" text="Week">
      <formula>NOT(ISERROR(SEARCH("Week",AN5)))</formula>
    </cfRule>
    <cfRule type="containsText" dxfId="3606" priority="647" stopIfTrue="1" operator="containsText" text="2018">
      <formula>NOT(ISERROR(SEARCH("2018",AN5)))</formula>
    </cfRule>
  </conditionalFormatting>
  <conditionalFormatting sqref="AN5">
    <cfRule type="containsText" dxfId="3605" priority="644" stopIfTrue="1" operator="containsText" text="Week">
      <formula>NOT(ISERROR(SEARCH("Week",AN5)))</formula>
    </cfRule>
  </conditionalFormatting>
  <conditionalFormatting sqref="AN5">
    <cfRule type="containsText" dxfId="3604" priority="641" stopIfTrue="1" operator="containsText" text="day">
      <formula>NOT(ISERROR(SEARCH("day",AN5)))</formula>
    </cfRule>
    <cfRule type="containsText" dxfId="3603" priority="642" stopIfTrue="1" operator="containsText" text="Week">
      <formula>NOT(ISERROR(SEARCH("Week",AN5)))</formula>
    </cfRule>
    <cfRule type="containsText" dxfId="3602" priority="643" stopIfTrue="1" operator="containsText" text="2018">
      <formula>NOT(ISERROR(SEARCH("2018",AN5)))</formula>
    </cfRule>
  </conditionalFormatting>
  <conditionalFormatting sqref="AN5">
    <cfRule type="containsText" dxfId="3601" priority="640" stopIfTrue="1" operator="containsText" text="Week">
      <formula>NOT(ISERROR(SEARCH("Week",AN5)))</formula>
    </cfRule>
  </conditionalFormatting>
  <conditionalFormatting sqref="AN5">
    <cfRule type="containsText" dxfId="3600" priority="637" stopIfTrue="1" operator="containsText" text="day">
      <formula>NOT(ISERROR(SEARCH("day",AN5)))</formula>
    </cfRule>
    <cfRule type="containsText" dxfId="3599" priority="638" stopIfTrue="1" operator="containsText" text="Week">
      <formula>NOT(ISERROR(SEARCH("Week",AN5)))</formula>
    </cfRule>
    <cfRule type="containsText" dxfId="3598" priority="639" stopIfTrue="1" operator="containsText" text="2018">
      <formula>NOT(ISERROR(SEARCH("2018",AN5)))</formula>
    </cfRule>
  </conditionalFormatting>
  <conditionalFormatting sqref="AN5">
    <cfRule type="containsText" dxfId="3597" priority="636" stopIfTrue="1" operator="containsText" text="Week">
      <formula>NOT(ISERROR(SEARCH("Week",AN5)))</formula>
    </cfRule>
  </conditionalFormatting>
  <conditionalFormatting sqref="AN5">
    <cfRule type="containsText" dxfId="3596" priority="633" stopIfTrue="1" operator="containsText" text="day">
      <formula>NOT(ISERROR(SEARCH("day",AN5)))</formula>
    </cfRule>
    <cfRule type="containsText" dxfId="3595" priority="634" stopIfTrue="1" operator="containsText" text="Week">
      <formula>NOT(ISERROR(SEARCH("Week",AN5)))</formula>
    </cfRule>
    <cfRule type="containsText" dxfId="3594" priority="635" stopIfTrue="1" operator="containsText" text="2018">
      <formula>NOT(ISERROR(SEARCH("2018",AN5)))</formula>
    </cfRule>
  </conditionalFormatting>
  <conditionalFormatting sqref="AL11:AL12">
    <cfRule type="containsText" dxfId="3593" priority="632" stopIfTrue="1" operator="containsText" text="Week">
      <formula>NOT(ISERROR(SEARCH("Week",AL11)))</formula>
    </cfRule>
  </conditionalFormatting>
  <conditionalFormatting sqref="AL11:AL12">
    <cfRule type="containsText" dxfId="3592" priority="629" stopIfTrue="1" operator="containsText" text="day">
      <formula>NOT(ISERROR(SEARCH("day",AL11)))</formula>
    </cfRule>
    <cfRule type="containsText" dxfId="3591" priority="630" stopIfTrue="1" operator="containsText" text="Week">
      <formula>NOT(ISERROR(SEARCH("Week",AL11)))</formula>
    </cfRule>
    <cfRule type="containsText" dxfId="3590" priority="631" stopIfTrue="1" operator="containsText" text="2018">
      <formula>NOT(ISERROR(SEARCH("2018",AL11)))</formula>
    </cfRule>
  </conditionalFormatting>
  <conditionalFormatting sqref="AL11:AL12">
    <cfRule type="containsText" dxfId="3589" priority="628" stopIfTrue="1" operator="containsText" text="Week">
      <formula>NOT(ISERROR(SEARCH("Week",AL11)))</formula>
    </cfRule>
  </conditionalFormatting>
  <conditionalFormatting sqref="AL11:AL12">
    <cfRule type="containsText" dxfId="3588" priority="625" stopIfTrue="1" operator="containsText" text="day">
      <formula>NOT(ISERROR(SEARCH("day",AL11)))</formula>
    </cfRule>
    <cfRule type="containsText" dxfId="3587" priority="626" stopIfTrue="1" operator="containsText" text="Week">
      <formula>NOT(ISERROR(SEARCH("Week",AL11)))</formula>
    </cfRule>
    <cfRule type="containsText" dxfId="3586" priority="627" stopIfTrue="1" operator="containsText" text="2018">
      <formula>NOT(ISERROR(SEARCH("2018",AL11)))</formula>
    </cfRule>
  </conditionalFormatting>
  <conditionalFormatting sqref="AL11:AL12">
    <cfRule type="containsText" dxfId="3585" priority="624" stopIfTrue="1" operator="containsText" text="Week">
      <formula>NOT(ISERROR(SEARCH("Week",AL11)))</formula>
    </cfRule>
  </conditionalFormatting>
  <conditionalFormatting sqref="AL11:AL12">
    <cfRule type="containsText" dxfId="3584" priority="621" stopIfTrue="1" operator="containsText" text="day">
      <formula>NOT(ISERROR(SEARCH("day",AL11)))</formula>
    </cfRule>
    <cfRule type="containsText" dxfId="3583" priority="622" stopIfTrue="1" operator="containsText" text="Week">
      <formula>NOT(ISERROR(SEARCH("Week",AL11)))</formula>
    </cfRule>
    <cfRule type="containsText" dxfId="3582" priority="623" stopIfTrue="1" operator="containsText" text="2018">
      <formula>NOT(ISERROR(SEARCH("2018",AL11)))</formula>
    </cfRule>
  </conditionalFormatting>
  <conditionalFormatting sqref="AL11:AL12">
    <cfRule type="containsText" dxfId="3581" priority="620" stopIfTrue="1" operator="containsText" text="Week">
      <formula>NOT(ISERROR(SEARCH("Week",AL11)))</formula>
    </cfRule>
  </conditionalFormatting>
  <conditionalFormatting sqref="AL11:AL12">
    <cfRule type="containsText" dxfId="3580" priority="617" stopIfTrue="1" operator="containsText" text="day">
      <formula>NOT(ISERROR(SEARCH("day",AL11)))</formula>
    </cfRule>
    <cfRule type="containsText" dxfId="3579" priority="618" stopIfTrue="1" operator="containsText" text="Week">
      <formula>NOT(ISERROR(SEARCH("Week",AL11)))</formula>
    </cfRule>
    <cfRule type="containsText" dxfId="3578" priority="619" stopIfTrue="1" operator="containsText" text="2018">
      <formula>NOT(ISERROR(SEARCH("2018",AL11)))</formula>
    </cfRule>
  </conditionalFormatting>
  <conditionalFormatting sqref="AL11:AL12">
    <cfRule type="containsText" dxfId="3577" priority="616" stopIfTrue="1" operator="containsText" text="Week">
      <formula>NOT(ISERROR(SEARCH("Week",AL11)))</formula>
    </cfRule>
  </conditionalFormatting>
  <conditionalFormatting sqref="AL11:AL12">
    <cfRule type="containsText" dxfId="3576" priority="613" stopIfTrue="1" operator="containsText" text="day">
      <formula>NOT(ISERROR(SEARCH("day",AL11)))</formula>
    </cfRule>
    <cfRule type="containsText" dxfId="3575" priority="614" stopIfTrue="1" operator="containsText" text="Week">
      <formula>NOT(ISERROR(SEARCH("Week",AL11)))</formula>
    </cfRule>
    <cfRule type="containsText" dxfId="3574" priority="615" stopIfTrue="1" operator="containsText" text="2018">
      <formula>NOT(ISERROR(SEARCH("2018",AL11)))</formula>
    </cfRule>
  </conditionalFormatting>
  <conditionalFormatting sqref="AN11:AN12">
    <cfRule type="containsText" dxfId="3573" priority="612" stopIfTrue="1" operator="containsText" text="Week">
      <formula>NOT(ISERROR(SEARCH("Week",AN11)))</formula>
    </cfRule>
  </conditionalFormatting>
  <conditionalFormatting sqref="AN11:AN12">
    <cfRule type="containsText" dxfId="3572" priority="609" stopIfTrue="1" operator="containsText" text="day">
      <formula>NOT(ISERROR(SEARCH("day",AN11)))</formula>
    </cfRule>
    <cfRule type="containsText" dxfId="3571" priority="610" stopIfTrue="1" operator="containsText" text="Week">
      <formula>NOT(ISERROR(SEARCH("Week",AN11)))</formula>
    </cfRule>
    <cfRule type="containsText" dxfId="3570" priority="611" stopIfTrue="1" operator="containsText" text="2018">
      <formula>NOT(ISERROR(SEARCH("2018",AN11)))</formula>
    </cfRule>
  </conditionalFormatting>
  <conditionalFormatting sqref="AN12:AN13">
    <cfRule type="containsText" dxfId="3569" priority="608" stopIfTrue="1" operator="containsText" text="Week">
      <formula>NOT(ISERROR(SEARCH("Week",AN12)))</formula>
    </cfRule>
  </conditionalFormatting>
  <conditionalFormatting sqref="AN12:AN13">
    <cfRule type="containsText" dxfId="3568" priority="605" stopIfTrue="1" operator="containsText" text="day">
      <formula>NOT(ISERROR(SEARCH("day",AN12)))</formula>
    </cfRule>
    <cfRule type="containsText" dxfId="3567" priority="606" stopIfTrue="1" operator="containsText" text="Week">
      <formula>NOT(ISERROR(SEARCH("Week",AN12)))</formula>
    </cfRule>
    <cfRule type="containsText" dxfId="3566" priority="607" stopIfTrue="1" operator="containsText" text="2018">
      <formula>NOT(ISERROR(SEARCH("2018",AN12)))</formula>
    </cfRule>
  </conditionalFormatting>
  <conditionalFormatting sqref="AN12:AN13">
    <cfRule type="containsText" dxfId="3565" priority="604" stopIfTrue="1" operator="containsText" text="Week">
      <formula>NOT(ISERROR(SEARCH("Week",AN12)))</formula>
    </cfRule>
  </conditionalFormatting>
  <conditionalFormatting sqref="AN12:AN13">
    <cfRule type="containsText" dxfId="3564" priority="601" stopIfTrue="1" operator="containsText" text="day">
      <formula>NOT(ISERROR(SEARCH("day",AN12)))</formula>
    </cfRule>
    <cfRule type="containsText" dxfId="3563" priority="602" stopIfTrue="1" operator="containsText" text="Week">
      <formula>NOT(ISERROR(SEARCH("Week",AN12)))</formula>
    </cfRule>
    <cfRule type="containsText" dxfId="3562" priority="603" stopIfTrue="1" operator="containsText" text="2018">
      <formula>NOT(ISERROR(SEARCH("2018",AN12)))</formula>
    </cfRule>
  </conditionalFormatting>
  <conditionalFormatting sqref="AN12:AN13">
    <cfRule type="containsText" dxfId="3561" priority="600" stopIfTrue="1" operator="containsText" text="Week">
      <formula>NOT(ISERROR(SEARCH("Week",AN12)))</formula>
    </cfRule>
  </conditionalFormatting>
  <conditionalFormatting sqref="AN12:AN13">
    <cfRule type="containsText" dxfId="3560" priority="597" stopIfTrue="1" operator="containsText" text="day">
      <formula>NOT(ISERROR(SEARCH("day",AN12)))</formula>
    </cfRule>
    <cfRule type="containsText" dxfId="3559" priority="598" stopIfTrue="1" operator="containsText" text="Week">
      <formula>NOT(ISERROR(SEARCH("Week",AN12)))</formula>
    </cfRule>
    <cfRule type="containsText" dxfId="3558" priority="599" stopIfTrue="1" operator="containsText" text="2018">
      <formula>NOT(ISERROR(SEARCH("2018",AN12)))</formula>
    </cfRule>
  </conditionalFormatting>
  <conditionalFormatting sqref="AN12:AN13">
    <cfRule type="containsText" dxfId="3557" priority="596" stopIfTrue="1" operator="containsText" text="Week">
      <formula>NOT(ISERROR(SEARCH("Week",AN12)))</formula>
    </cfRule>
  </conditionalFormatting>
  <conditionalFormatting sqref="AN12:AN13">
    <cfRule type="containsText" dxfId="3556" priority="593" stopIfTrue="1" operator="containsText" text="day">
      <formula>NOT(ISERROR(SEARCH("day",AN12)))</formula>
    </cfRule>
    <cfRule type="containsText" dxfId="3555" priority="594" stopIfTrue="1" operator="containsText" text="Week">
      <formula>NOT(ISERROR(SEARCH("Week",AN12)))</formula>
    </cfRule>
    <cfRule type="containsText" dxfId="3554" priority="595" stopIfTrue="1" operator="containsText" text="2018">
      <formula>NOT(ISERROR(SEARCH("2018",AN12)))</formula>
    </cfRule>
  </conditionalFormatting>
  <conditionalFormatting sqref="AL12:AL13">
    <cfRule type="containsText" dxfId="3553" priority="592" stopIfTrue="1" operator="containsText" text="Week">
      <formula>NOT(ISERROR(SEARCH("Week",AL12)))</formula>
    </cfRule>
  </conditionalFormatting>
  <conditionalFormatting sqref="AL12:AL13">
    <cfRule type="containsText" dxfId="3552" priority="589" stopIfTrue="1" operator="containsText" text="day">
      <formula>NOT(ISERROR(SEARCH("day",AL12)))</formula>
    </cfRule>
    <cfRule type="containsText" dxfId="3551" priority="590" stopIfTrue="1" operator="containsText" text="Week">
      <formula>NOT(ISERROR(SEARCH("Week",AL12)))</formula>
    </cfRule>
    <cfRule type="containsText" dxfId="3550" priority="591" stopIfTrue="1" operator="containsText" text="2018">
      <formula>NOT(ISERROR(SEARCH("2018",AL12)))</formula>
    </cfRule>
  </conditionalFormatting>
  <conditionalFormatting sqref="AL12:AL13">
    <cfRule type="containsText" dxfId="3549" priority="588" stopIfTrue="1" operator="containsText" text="Week">
      <formula>NOT(ISERROR(SEARCH("Week",AL12)))</formula>
    </cfRule>
  </conditionalFormatting>
  <conditionalFormatting sqref="AL12:AL13">
    <cfRule type="containsText" dxfId="3548" priority="585" stopIfTrue="1" operator="containsText" text="day">
      <formula>NOT(ISERROR(SEARCH("day",AL12)))</formula>
    </cfRule>
    <cfRule type="containsText" dxfId="3547" priority="586" stopIfTrue="1" operator="containsText" text="Week">
      <formula>NOT(ISERROR(SEARCH("Week",AL12)))</formula>
    </cfRule>
    <cfRule type="containsText" dxfId="3546" priority="587" stopIfTrue="1" operator="containsText" text="2018">
      <formula>NOT(ISERROR(SEARCH("2018",AL12)))</formula>
    </cfRule>
  </conditionalFormatting>
  <conditionalFormatting sqref="AL12:AL13">
    <cfRule type="containsText" dxfId="3545" priority="584" stopIfTrue="1" operator="containsText" text="Week">
      <formula>NOT(ISERROR(SEARCH("Week",AL12)))</formula>
    </cfRule>
  </conditionalFormatting>
  <conditionalFormatting sqref="AL12:AL13">
    <cfRule type="containsText" dxfId="3544" priority="581" stopIfTrue="1" operator="containsText" text="day">
      <formula>NOT(ISERROR(SEARCH("day",AL12)))</formula>
    </cfRule>
    <cfRule type="containsText" dxfId="3543" priority="582" stopIfTrue="1" operator="containsText" text="Week">
      <formula>NOT(ISERROR(SEARCH("Week",AL12)))</formula>
    </cfRule>
    <cfRule type="containsText" dxfId="3542" priority="583" stopIfTrue="1" operator="containsText" text="2018">
      <formula>NOT(ISERROR(SEARCH("2018",AL12)))</formula>
    </cfRule>
  </conditionalFormatting>
  <conditionalFormatting sqref="AL12:AL13">
    <cfRule type="containsText" dxfId="3541" priority="580" stopIfTrue="1" operator="containsText" text="Week">
      <formula>NOT(ISERROR(SEARCH("Week",AL12)))</formula>
    </cfRule>
  </conditionalFormatting>
  <conditionalFormatting sqref="AL12:AL13">
    <cfRule type="containsText" dxfId="3540" priority="577" stopIfTrue="1" operator="containsText" text="day">
      <formula>NOT(ISERROR(SEARCH("day",AL12)))</formula>
    </cfRule>
    <cfRule type="containsText" dxfId="3539" priority="578" stopIfTrue="1" operator="containsText" text="Week">
      <formula>NOT(ISERROR(SEARCH("Week",AL12)))</formula>
    </cfRule>
    <cfRule type="containsText" dxfId="3538" priority="579" stopIfTrue="1" operator="containsText" text="2018">
      <formula>NOT(ISERROR(SEARCH("2018",AL12)))</formula>
    </cfRule>
  </conditionalFormatting>
  <conditionalFormatting sqref="AL12:AL13">
    <cfRule type="containsText" dxfId="3537" priority="576" stopIfTrue="1" operator="containsText" text="Week">
      <formula>NOT(ISERROR(SEARCH("Week",AL12)))</formula>
    </cfRule>
  </conditionalFormatting>
  <conditionalFormatting sqref="AL12:AL13">
    <cfRule type="containsText" dxfId="3536" priority="573" stopIfTrue="1" operator="containsText" text="day">
      <formula>NOT(ISERROR(SEARCH("day",AL12)))</formula>
    </cfRule>
    <cfRule type="containsText" dxfId="3535" priority="574" stopIfTrue="1" operator="containsText" text="Week">
      <formula>NOT(ISERROR(SEARCH("Week",AL12)))</formula>
    </cfRule>
    <cfRule type="containsText" dxfId="3534" priority="575" stopIfTrue="1" operator="containsText" text="2018">
      <formula>NOT(ISERROR(SEARCH("2018",AL12)))</formula>
    </cfRule>
  </conditionalFormatting>
  <conditionalFormatting sqref="AL12:AL13">
    <cfRule type="containsText" dxfId="3533" priority="572" stopIfTrue="1" operator="containsText" text="Week">
      <formula>NOT(ISERROR(SEARCH("Week",AL12)))</formula>
    </cfRule>
  </conditionalFormatting>
  <conditionalFormatting sqref="AL12:AL13">
    <cfRule type="containsText" dxfId="3532" priority="569" stopIfTrue="1" operator="containsText" text="day">
      <formula>NOT(ISERROR(SEARCH("day",AL12)))</formula>
    </cfRule>
    <cfRule type="containsText" dxfId="3531" priority="570" stopIfTrue="1" operator="containsText" text="Week">
      <formula>NOT(ISERROR(SEARCH("Week",AL12)))</formula>
    </cfRule>
    <cfRule type="containsText" dxfId="3530" priority="571" stopIfTrue="1" operator="containsText" text="2018">
      <formula>NOT(ISERROR(SEARCH("2018",AL12)))</formula>
    </cfRule>
  </conditionalFormatting>
  <conditionalFormatting sqref="AL13:AL14">
    <cfRule type="containsText" dxfId="3529" priority="568" stopIfTrue="1" operator="containsText" text="Week">
      <formula>NOT(ISERROR(SEARCH("Week",AL13)))</formula>
    </cfRule>
  </conditionalFormatting>
  <conditionalFormatting sqref="AL13:AL14">
    <cfRule type="containsText" dxfId="3528" priority="565" stopIfTrue="1" operator="containsText" text="day">
      <formula>NOT(ISERROR(SEARCH("day",AL13)))</formula>
    </cfRule>
    <cfRule type="containsText" dxfId="3527" priority="566" stopIfTrue="1" operator="containsText" text="Week">
      <formula>NOT(ISERROR(SEARCH("Week",AL13)))</formula>
    </cfRule>
    <cfRule type="containsText" dxfId="3526" priority="567" stopIfTrue="1" operator="containsText" text="2018">
      <formula>NOT(ISERROR(SEARCH("2018",AL13)))</formula>
    </cfRule>
  </conditionalFormatting>
  <conditionalFormatting sqref="AL13:AL14">
    <cfRule type="containsText" dxfId="3525" priority="564" stopIfTrue="1" operator="containsText" text="Week">
      <formula>NOT(ISERROR(SEARCH("Week",AL13)))</formula>
    </cfRule>
  </conditionalFormatting>
  <conditionalFormatting sqref="AL13:AL14">
    <cfRule type="containsText" dxfId="3524" priority="561" stopIfTrue="1" operator="containsText" text="day">
      <formula>NOT(ISERROR(SEARCH("day",AL13)))</formula>
    </cfRule>
    <cfRule type="containsText" dxfId="3523" priority="562" stopIfTrue="1" operator="containsText" text="Week">
      <formula>NOT(ISERROR(SEARCH("Week",AL13)))</formula>
    </cfRule>
    <cfRule type="containsText" dxfId="3522" priority="563" stopIfTrue="1" operator="containsText" text="2018">
      <formula>NOT(ISERROR(SEARCH("2018",AL13)))</formula>
    </cfRule>
  </conditionalFormatting>
  <conditionalFormatting sqref="AL13:AL14">
    <cfRule type="containsText" dxfId="3521" priority="560" stopIfTrue="1" operator="containsText" text="Week">
      <formula>NOT(ISERROR(SEARCH("Week",AL13)))</formula>
    </cfRule>
  </conditionalFormatting>
  <conditionalFormatting sqref="AL13:AL14">
    <cfRule type="containsText" dxfId="3520" priority="557" stopIfTrue="1" operator="containsText" text="day">
      <formula>NOT(ISERROR(SEARCH("day",AL13)))</formula>
    </cfRule>
    <cfRule type="containsText" dxfId="3519" priority="558" stopIfTrue="1" operator="containsText" text="Week">
      <formula>NOT(ISERROR(SEARCH("Week",AL13)))</formula>
    </cfRule>
    <cfRule type="containsText" dxfId="3518" priority="559" stopIfTrue="1" operator="containsText" text="2018">
      <formula>NOT(ISERROR(SEARCH("2018",AL13)))</formula>
    </cfRule>
  </conditionalFormatting>
  <conditionalFormatting sqref="AL13:AL14">
    <cfRule type="containsText" dxfId="3517" priority="556" stopIfTrue="1" operator="containsText" text="Week">
      <formula>NOT(ISERROR(SEARCH("Week",AL13)))</formula>
    </cfRule>
  </conditionalFormatting>
  <conditionalFormatting sqref="AL13:AL14">
    <cfRule type="containsText" dxfId="3516" priority="553" stopIfTrue="1" operator="containsText" text="day">
      <formula>NOT(ISERROR(SEARCH("day",AL13)))</formula>
    </cfRule>
    <cfRule type="containsText" dxfId="3515" priority="554" stopIfTrue="1" operator="containsText" text="Week">
      <formula>NOT(ISERROR(SEARCH("Week",AL13)))</formula>
    </cfRule>
    <cfRule type="containsText" dxfId="3514" priority="555" stopIfTrue="1" operator="containsText" text="2018">
      <formula>NOT(ISERROR(SEARCH("2018",AL13)))</formula>
    </cfRule>
  </conditionalFormatting>
  <conditionalFormatting sqref="AL13:AL14">
    <cfRule type="containsText" dxfId="3513" priority="552" stopIfTrue="1" operator="containsText" text="Week">
      <formula>NOT(ISERROR(SEARCH("Week",AL13)))</formula>
    </cfRule>
  </conditionalFormatting>
  <conditionalFormatting sqref="AL13:AL14">
    <cfRule type="containsText" dxfId="3512" priority="549" stopIfTrue="1" operator="containsText" text="day">
      <formula>NOT(ISERROR(SEARCH("day",AL13)))</formula>
    </cfRule>
    <cfRule type="containsText" dxfId="3511" priority="550" stopIfTrue="1" operator="containsText" text="Week">
      <formula>NOT(ISERROR(SEARCH("Week",AL13)))</formula>
    </cfRule>
    <cfRule type="containsText" dxfId="3510" priority="551" stopIfTrue="1" operator="containsText" text="2018">
      <formula>NOT(ISERROR(SEARCH("2018",AL13)))</formula>
    </cfRule>
  </conditionalFormatting>
  <conditionalFormatting sqref="AL13:AL14">
    <cfRule type="containsText" dxfId="3509" priority="548" stopIfTrue="1" operator="containsText" text="Week">
      <formula>NOT(ISERROR(SEARCH("Week",AL13)))</formula>
    </cfRule>
  </conditionalFormatting>
  <conditionalFormatting sqref="AL13:AL14">
    <cfRule type="containsText" dxfId="3508" priority="545" stopIfTrue="1" operator="containsText" text="day">
      <formula>NOT(ISERROR(SEARCH("day",AL13)))</formula>
    </cfRule>
    <cfRule type="containsText" dxfId="3507" priority="546" stopIfTrue="1" operator="containsText" text="Week">
      <formula>NOT(ISERROR(SEARCH("Week",AL13)))</formula>
    </cfRule>
    <cfRule type="containsText" dxfId="3506" priority="547" stopIfTrue="1" operator="containsText" text="2018">
      <formula>NOT(ISERROR(SEARCH("2018",AL13)))</formula>
    </cfRule>
  </conditionalFormatting>
  <conditionalFormatting sqref="AN13:AN14">
    <cfRule type="containsText" dxfId="3505" priority="544" stopIfTrue="1" operator="containsText" text="Week">
      <formula>NOT(ISERROR(SEARCH("Week",AN13)))</formula>
    </cfRule>
  </conditionalFormatting>
  <conditionalFormatting sqref="AN13:AN14">
    <cfRule type="containsText" dxfId="3504" priority="541" stopIfTrue="1" operator="containsText" text="day">
      <formula>NOT(ISERROR(SEARCH("day",AN13)))</formula>
    </cfRule>
    <cfRule type="containsText" dxfId="3503" priority="542" stopIfTrue="1" operator="containsText" text="Week">
      <formula>NOT(ISERROR(SEARCH("Week",AN13)))</formula>
    </cfRule>
    <cfRule type="containsText" dxfId="3502" priority="543" stopIfTrue="1" operator="containsText" text="2018">
      <formula>NOT(ISERROR(SEARCH("2018",AN13)))</formula>
    </cfRule>
  </conditionalFormatting>
  <conditionalFormatting sqref="AN13:AN14">
    <cfRule type="containsText" dxfId="3501" priority="540" stopIfTrue="1" operator="containsText" text="Week">
      <formula>NOT(ISERROR(SEARCH("Week",AN13)))</formula>
    </cfRule>
  </conditionalFormatting>
  <conditionalFormatting sqref="AN13:AN14">
    <cfRule type="containsText" dxfId="3500" priority="537" stopIfTrue="1" operator="containsText" text="day">
      <formula>NOT(ISERROR(SEARCH("day",AN13)))</formula>
    </cfRule>
    <cfRule type="containsText" dxfId="3499" priority="538" stopIfTrue="1" operator="containsText" text="Week">
      <formula>NOT(ISERROR(SEARCH("Week",AN13)))</formula>
    </cfRule>
    <cfRule type="containsText" dxfId="3498" priority="539" stopIfTrue="1" operator="containsText" text="2018">
      <formula>NOT(ISERROR(SEARCH("2018",AN13)))</formula>
    </cfRule>
  </conditionalFormatting>
  <conditionalFormatting sqref="AN13:AN14">
    <cfRule type="containsText" dxfId="3497" priority="536" stopIfTrue="1" operator="containsText" text="Week">
      <formula>NOT(ISERROR(SEARCH("Week",AN13)))</formula>
    </cfRule>
  </conditionalFormatting>
  <conditionalFormatting sqref="AN13:AN14">
    <cfRule type="containsText" dxfId="3496" priority="533" stopIfTrue="1" operator="containsText" text="day">
      <formula>NOT(ISERROR(SEARCH("day",AN13)))</formula>
    </cfRule>
    <cfRule type="containsText" dxfId="3495" priority="534" stopIfTrue="1" operator="containsText" text="Week">
      <formula>NOT(ISERROR(SEARCH("Week",AN13)))</formula>
    </cfRule>
    <cfRule type="containsText" dxfId="3494" priority="535" stopIfTrue="1" operator="containsText" text="2018">
      <formula>NOT(ISERROR(SEARCH("2018",AN13)))</formula>
    </cfRule>
  </conditionalFormatting>
  <conditionalFormatting sqref="AN13:AN14">
    <cfRule type="containsText" dxfId="3493" priority="532" stopIfTrue="1" operator="containsText" text="Week">
      <formula>NOT(ISERROR(SEARCH("Week",AN13)))</formula>
    </cfRule>
  </conditionalFormatting>
  <conditionalFormatting sqref="AN13:AN14">
    <cfRule type="containsText" dxfId="3492" priority="529" stopIfTrue="1" operator="containsText" text="day">
      <formula>NOT(ISERROR(SEARCH("day",AN13)))</formula>
    </cfRule>
    <cfRule type="containsText" dxfId="3491" priority="530" stopIfTrue="1" operator="containsText" text="Week">
      <formula>NOT(ISERROR(SEARCH("Week",AN13)))</formula>
    </cfRule>
    <cfRule type="containsText" dxfId="3490" priority="531" stopIfTrue="1" operator="containsText" text="2018">
      <formula>NOT(ISERROR(SEARCH("2018",AN13)))</formula>
    </cfRule>
  </conditionalFormatting>
  <conditionalFormatting sqref="AN13:AN14">
    <cfRule type="containsText" dxfId="3489" priority="528" stopIfTrue="1" operator="containsText" text="Week">
      <formula>NOT(ISERROR(SEARCH("Week",AN13)))</formula>
    </cfRule>
  </conditionalFormatting>
  <conditionalFormatting sqref="AN13:AN14">
    <cfRule type="containsText" dxfId="3488" priority="525" stopIfTrue="1" operator="containsText" text="day">
      <formula>NOT(ISERROR(SEARCH("day",AN13)))</formula>
    </cfRule>
    <cfRule type="containsText" dxfId="3487" priority="526" stopIfTrue="1" operator="containsText" text="Week">
      <formula>NOT(ISERROR(SEARCH("Week",AN13)))</formula>
    </cfRule>
    <cfRule type="containsText" dxfId="3486" priority="527" stopIfTrue="1" operator="containsText" text="2018">
      <formula>NOT(ISERROR(SEARCH("2018",AN13)))</formula>
    </cfRule>
  </conditionalFormatting>
  <conditionalFormatting sqref="AN13:AN14">
    <cfRule type="containsText" dxfId="3485" priority="524" stopIfTrue="1" operator="containsText" text="Week">
      <formula>NOT(ISERROR(SEARCH("Week",AN13)))</formula>
    </cfRule>
  </conditionalFormatting>
  <conditionalFormatting sqref="AN13:AN14">
    <cfRule type="containsText" dxfId="3484" priority="521" stopIfTrue="1" operator="containsText" text="day">
      <formula>NOT(ISERROR(SEARCH("day",AN13)))</formula>
    </cfRule>
    <cfRule type="containsText" dxfId="3483" priority="522" stopIfTrue="1" operator="containsText" text="Week">
      <formula>NOT(ISERROR(SEARCH("Week",AN13)))</formula>
    </cfRule>
    <cfRule type="containsText" dxfId="3482" priority="523" stopIfTrue="1" operator="containsText" text="2018">
      <formula>NOT(ISERROR(SEARCH("2018",AN13)))</formula>
    </cfRule>
  </conditionalFormatting>
  <conditionalFormatting sqref="AN13:AN14">
    <cfRule type="containsText" dxfId="3481" priority="520" stopIfTrue="1" operator="containsText" text="Week">
      <formula>NOT(ISERROR(SEARCH("Week",AN13)))</formula>
    </cfRule>
  </conditionalFormatting>
  <conditionalFormatting sqref="AN13:AN14">
    <cfRule type="containsText" dxfId="3480" priority="517" stopIfTrue="1" operator="containsText" text="day">
      <formula>NOT(ISERROR(SEARCH("day",AN13)))</formula>
    </cfRule>
    <cfRule type="containsText" dxfId="3479" priority="518" stopIfTrue="1" operator="containsText" text="Week">
      <formula>NOT(ISERROR(SEARCH("Week",AN13)))</formula>
    </cfRule>
    <cfRule type="containsText" dxfId="3478" priority="519" stopIfTrue="1" operator="containsText" text="2018">
      <formula>NOT(ISERROR(SEARCH("2018",AN13)))</formula>
    </cfRule>
  </conditionalFormatting>
  <conditionalFormatting sqref="AN13:AN14">
    <cfRule type="containsText" dxfId="3477" priority="516" stopIfTrue="1" operator="containsText" text="Week">
      <formula>NOT(ISERROR(SEARCH("Week",AN13)))</formula>
    </cfRule>
  </conditionalFormatting>
  <conditionalFormatting sqref="AN13:AN14">
    <cfRule type="containsText" dxfId="3476" priority="513" stopIfTrue="1" operator="containsText" text="day">
      <formula>NOT(ISERROR(SEARCH("day",AN13)))</formula>
    </cfRule>
    <cfRule type="containsText" dxfId="3475" priority="514" stopIfTrue="1" operator="containsText" text="Week">
      <formula>NOT(ISERROR(SEARCH("Week",AN13)))</formula>
    </cfRule>
    <cfRule type="containsText" dxfId="3474" priority="515" stopIfTrue="1" operator="containsText" text="2018">
      <formula>NOT(ISERROR(SEARCH("2018",AN13)))</formula>
    </cfRule>
  </conditionalFormatting>
  <conditionalFormatting sqref="AL14:AL15">
    <cfRule type="containsText" dxfId="3473" priority="512" stopIfTrue="1" operator="containsText" text="Week">
      <formula>NOT(ISERROR(SEARCH("Week",AL14)))</formula>
    </cfRule>
  </conditionalFormatting>
  <conditionalFormatting sqref="AL14:AL15">
    <cfRule type="containsText" dxfId="3472" priority="509" stopIfTrue="1" operator="containsText" text="day">
      <formula>NOT(ISERROR(SEARCH("day",AL14)))</formula>
    </cfRule>
    <cfRule type="containsText" dxfId="3471" priority="510" stopIfTrue="1" operator="containsText" text="Week">
      <formula>NOT(ISERROR(SEARCH("Week",AL14)))</formula>
    </cfRule>
    <cfRule type="containsText" dxfId="3470" priority="511" stopIfTrue="1" operator="containsText" text="2018">
      <formula>NOT(ISERROR(SEARCH("2018",AL14)))</formula>
    </cfRule>
  </conditionalFormatting>
  <conditionalFormatting sqref="AL14:AL15">
    <cfRule type="containsText" dxfId="3469" priority="508" stopIfTrue="1" operator="containsText" text="Week">
      <formula>NOT(ISERROR(SEARCH("Week",AL14)))</formula>
    </cfRule>
  </conditionalFormatting>
  <conditionalFormatting sqref="AL14:AL15">
    <cfRule type="containsText" dxfId="3468" priority="505" stopIfTrue="1" operator="containsText" text="day">
      <formula>NOT(ISERROR(SEARCH("day",AL14)))</formula>
    </cfRule>
    <cfRule type="containsText" dxfId="3467" priority="506" stopIfTrue="1" operator="containsText" text="Week">
      <formula>NOT(ISERROR(SEARCH("Week",AL14)))</formula>
    </cfRule>
    <cfRule type="containsText" dxfId="3466" priority="507" stopIfTrue="1" operator="containsText" text="2018">
      <formula>NOT(ISERROR(SEARCH("2018",AL14)))</formula>
    </cfRule>
  </conditionalFormatting>
  <conditionalFormatting sqref="AL14:AL15">
    <cfRule type="containsText" dxfId="3465" priority="504" stopIfTrue="1" operator="containsText" text="Week">
      <formula>NOT(ISERROR(SEARCH("Week",AL14)))</formula>
    </cfRule>
  </conditionalFormatting>
  <conditionalFormatting sqref="AL14:AL15">
    <cfRule type="containsText" dxfId="3464" priority="501" stopIfTrue="1" operator="containsText" text="day">
      <formula>NOT(ISERROR(SEARCH("day",AL14)))</formula>
    </cfRule>
    <cfRule type="containsText" dxfId="3463" priority="502" stopIfTrue="1" operator="containsText" text="Week">
      <formula>NOT(ISERROR(SEARCH("Week",AL14)))</formula>
    </cfRule>
    <cfRule type="containsText" dxfId="3462" priority="503" stopIfTrue="1" operator="containsText" text="2018">
      <formula>NOT(ISERROR(SEARCH("2018",AL14)))</formula>
    </cfRule>
  </conditionalFormatting>
  <conditionalFormatting sqref="AN14:AN15">
    <cfRule type="containsText" dxfId="3461" priority="500" stopIfTrue="1" operator="containsText" text="Week">
      <formula>NOT(ISERROR(SEARCH("Week",AN14)))</formula>
    </cfRule>
  </conditionalFormatting>
  <conditionalFormatting sqref="AN14:AN15">
    <cfRule type="containsText" dxfId="3460" priority="497" stopIfTrue="1" operator="containsText" text="day">
      <formula>NOT(ISERROR(SEARCH("day",AN14)))</formula>
    </cfRule>
    <cfRule type="containsText" dxfId="3459" priority="498" stopIfTrue="1" operator="containsText" text="Week">
      <formula>NOT(ISERROR(SEARCH("Week",AN14)))</formula>
    </cfRule>
    <cfRule type="containsText" dxfId="3458" priority="499" stopIfTrue="1" operator="containsText" text="2018">
      <formula>NOT(ISERROR(SEARCH("2018",AN14)))</formula>
    </cfRule>
  </conditionalFormatting>
  <conditionalFormatting sqref="AN14:AN15">
    <cfRule type="containsText" dxfId="3457" priority="496" stopIfTrue="1" operator="containsText" text="Week">
      <formula>NOT(ISERROR(SEARCH("Week",AN14)))</formula>
    </cfRule>
  </conditionalFormatting>
  <conditionalFormatting sqref="AN14:AN15">
    <cfRule type="containsText" dxfId="3456" priority="493" stopIfTrue="1" operator="containsText" text="day">
      <formula>NOT(ISERROR(SEARCH("day",AN14)))</formula>
    </cfRule>
    <cfRule type="containsText" dxfId="3455" priority="494" stopIfTrue="1" operator="containsText" text="Week">
      <formula>NOT(ISERROR(SEARCH("Week",AN14)))</formula>
    </cfRule>
    <cfRule type="containsText" dxfId="3454" priority="495" stopIfTrue="1" operator="containsText" text="2018">
      <formula>NOT(ISERROR(SEARCH("2018",AN14)))</formula>
    </cfRule>
  </conditionalFormatting>
  <conditionalFormatting sqref="AN14:AN15">
    <cfRule type="containsText" dxfId="3453" priority="492" stopIfTrue="1" operator="containsText" text="Week">
      <formula>NOT(ISERROR(SEARCH("Week",AN14)))</formula>
    </cfRule>
  </conditionalFormatting>
  <conditionalFormatting sqref="AN14:AN15">
    <cfRule type="containsText" dxfId="3452" priority="489" stopIfTrue="1" operator="containsText" text="day">
      <formula>NOT(ISERROR(SEARCH("day",AN14)))</formula>
    </cfRule>
    <cfRule type="containsText" dxfId="3451" priority="490" stopIfTrue="1" operator="containsText" text="Week">
      <formula>NOT(ISERROR(SEARCH("Week",AN14)))</formula>
    </cfRule>
    <cfRule type="containsText" dxfId="3450" priority="491" stopIfTrue="1" operator="containsText" text="2018">
      <formula>NOT(ISERROR(SEARCH("2018",AN14)))</formula>
    </cfRule>
  </conditionalFormatting>
  <conditionalFormatting sqref="AN14:AN15">
    <cfRule type="containsText" dxfId="3449" priority="488" stopIfTrue="1" operator="containsText" text="Week">
      <formula>NOT(ISERROR(SEARCH("Week",AN14)))</formula>
    </cfRule>
  </conditionalFormatting>
  <conditionalFormatting sqref="AN14:AN15">
    <cfRule type="containsText" dxfId="3448" priority="485" stopIfTrue="1" operator="containsText" text="day">
      <formula>NOT(ISERROR(SEARCH("day",AN14)))</formula>
    </cfRule>
    <cfRule type="containsText" dxfId="3447" priority="486" stopIfTrue="1" operator="containsText" text="Week">
      <formula>NOT(ISERROR(SEARCH("Week",AN14)))</formula>
    </cfRule>
    <cfRule type="containsText" dxfId="3446" priority="487" stopIfTrue="1" operator="containsText" text="2018">
      <formula>NOT(ISERROR(SEARCH("2018",AN14)))</formula>
    </cfRule>
  </conditionalFormatting>
  <conditionalFormatting sqref="AN14:AN15">
    <cfRule type="containsText" dxfId="3445" priority="484" stopIfTrue="1" operator="containsText" text="Week">
      <formula>NOT(ISERROR(SEARCH("Week",AN14)))</formula>
    </cfRule>
  </conditionalFormatting>
  <conditionalFormatting sqref="AN14:AN15">
    <cfRule type="containsText" dxfId="3444" priority="481" stopIfTrue="1" operator="containsText" text="day">
      <formula>NOT(ISERROR(SEARCH("day",AN14)))</formula>
    </cfRule>
    <cfRule type="containsText" dxfId="3443" priority="482" stopIfTrue="1" operator="containsText" text="Week">
      <formula>NOT(ISERROR(SEARCH("Week",AN14)))</formula>
    </cfRule>
    <cfRule type="containsText" dxfId="3442" priority="483" stopIfTrue="1" operator="containsText" text="2018">
      <formula>NOT(ISERROR(SEARCH("2018",AN14)))</formula>
    </cfRule>
  </conditionalFormatting>
  <conditionalFormatting sqref="AL15:AL16">
    <cfRule type="containsText" dxfId="3441" priority="480" stopIfTrue="1" operator="containsText" text="Week">
      <formula>NOT(ISERROR(SEARCH("Week",AL15)))</formula>
    </cfRule>
  </conditionalFormatting>
  <conditionalFormatting sqref="AL15:AL16">
    <cfRule type="containsText" dxfId="3440" priority="477" stopIfTrue="1" operator="containsText" text="day">
      <formula>NOT(ISERROR(SEARCH("day",AL15)))</formula>
    </cfRule>
    <cfRule type="containsText" dxfId="3439" priority="478" stopIfTrue="1" operator="containsText" text="Week">
      <formula>NOT(ISERROR(SEARCH("Week",AL15)))</formula>
    </cfRule>
    <cfRule type="containsText" dxfId="3438" priority="479" stopIfTrue="1" operator="containsText" text="2018">
      <formula>NOT(ISERROR(SEARCH("2018",AL15)))</formula>
    </cfRule>
  </conditionalFormatting>
  <conditionalFormatting sqref="AL15:AL16">
    <cfRule type="containsText" dxfId="3437" priority="476" stopIfTrue="1" operator="containsText" text="Week">
      <formula>NOT(ISERROR(SEARCH("Week",AL15)))</formula>
    </cfRule>
  </conditionalFormatting>
  <conditionalFormatting sqref="AL15:AL16">
    <cfRule type="containsText" dxfId="3436" priority="473" stopIfTrue="1" operator="containsText" text="day">
      <formula>NOT(ISERROR(SEARCH("day",AL15)))</formula>
    </cfRule>
    <cfRule type="containsText" dxfId="3435" priority="474" stopIfTrue="1" operator="containsText" text="Week">
      <formula>NOT(ISERROR(SEARCH("Week",AL15)))</formula>
    </cfRule>
    <cfRule type="containsText" dxfId="3434" priority="475" stopIfTrue="1" operator="containsText" text="2018">
      <formula>NOT(ISERROR(SEARCH("2018",AL15)))</formula>
    </cfRule>
  </conditionalFormatting>
  <conditionalFormatting sqref="AN15:AN16">
    <cfRule type="containsText" dxfId="3433" priority="472" stopIfTrue="1" operator="containsText" text="Week">
      <formula>NOT(ISERROR(SEARCH("Week",AN15)))</formula>
    </cfRule>
  </conditionalFormatting>
  <conditionalFormatting sqref="AN15:AN16">
    <cfRule type="containsText" dxfId="3432" priority="469" stopIfTrue="1" operator="containsText" text="day">
      <formula>NOT(ISERROR(SEARCH("day",AN15)))</formula>
    </cfRule>
    <cfRule type="containsText" dxfId="3431" priority="470" stopIfTrue="1" operator="containsText" text="Week">
      <formula>NOT(ISERROR(SEARCH("Week",AN15)))</formula>
    </cfRule>
    <cfRule type="containsText" dxfId="3430" priority="471" stopIfTrue="1" operator="containsText" text="2018">
      <formula>NOT(ISERROR(SEARCH("2018",AN15)))</formula>
    </cfRule>
  </conditionalFormatting>
  <conditionalFormatting sqref="AN15:AN16">
    <cfRule type="containsText" dxfId="3429" priority="468" stopIfTrue="1" operator="containsText" text="Week">
      <formula>NOT(ISERROR(SEARCH("Week",AN15)))</formula>
    </cfRule>
  </conditionalFormatting>
  <conditionalFormatting sqref="AN15:AN16">
    <cfRule type="containsText" dxfId="3428" priority="465" stopIfTrue="1" operator="containsText" text="day">
      <formula>NOT(ISERROR(SEARCH("day",AN15)))</formula>
    </cfRule>
    <cfRule type="containsText" dxfId="3427" priority="466" stopIfTrue="1" operator="containsText" text="Week">
      <formula>NOT(ISERROR(SEARCH("Week",AN15)))</formula>
    </cfRule>
    <cfRule type="containsText" dxfId="3426" priority="467" stopIfTrue="1" operator="containsText" text="2018">
      <formula>NOT(ISERROR(SEARCH("2018",AN15)))</formula>
    </cfRule>
  </conditionalFormatting>
  <conditionalFormatting sqref="AN15:AN16">
    <cfRule type="containsText" dxfId="3425" priority="464" stopIfTrue="1" operator="containsText" text="Week">
      <formula>NOT(ISERROR(SEARCH("Week",AN15)))</formula>
    </cfRule>
  </conditionalFormatting>
  <conditionalFormatting sqref="AN15:AN16">
    <cfRule type="containsText" dxfId="3424" priority="461" stopIfTrue="1" operator="containsText" text="day">
      <formula>NOT(ISERROR(SEARCH("day",AN15)))</formula>
    </cfRule>
    <cfRule type="containsText" dxfId="3423" priority="462" stopIfTrue="1" operator="containsText" text="Week">
      <formula>NOT(ISERROR(SEARCH("Week",AN15)))</formula>
    </cfRule>
    <cfRule type="containsText" dxfId="3422" priority="463" stopIfTrue="1" operator="containsText" text="2018">
      <formula>NOT(ISERROR(SEARCH("2018",AN15)))</formula>
    </cfRule>
  </conditionalFormatting>
  <conditionalFormatting sqref="AN15:AN16">
    <cfRule type="containsText" dxfId="3421" priority="460" stopIfTrue="1" operator="containsText" text="Week">
      <formula>NOT(ISERROR(SEARCH("Week",AN15)))</formula>
    </cfRule>
  </conditionalFormatting>
  <conditionalFormatting sqref="AN15:AN16">
    <cfRule type="containsText" dxfId="3420" priority="457" stopIfTrue="1" operator="containsText" text="day">
      <formula>NOT(ISERROR(SEARCH("day",AN15)))</formula>
    </cfRule>
    <cfRule type="containsText" dxfId="3419" priority="458" stopIfTrue="1" operator="containsText" text="Week">
      <formula>NOT(ISERROR(SEARCH("Week",AN15)))</formula>
    </cfRule>
    <cfRule type="containsText" dxfId="3418" priority="459" stopIfTrue="1" operator="containsText" text="2018">
      <formula>NOT(ISERROR(SEARCH("2018",AN15)))</formula>
    </cfRule>
  </conditionalFormatting>
  <conditionalFormatting sqref="AN15:AN16">
    <cfRule type="containsText" dxfId="3417" priority="456" stopIfTrue="1" operator="containsText" text="Week">
      <formula>NOT(ISERROR(SEARCH("Week",AN15)))</formula>
    </cfRule>
  </conditionalFormatting>
  <conditionalFormatting sqref="AN15:AN16">
    <cfRule type="containsText" dxfId="3416" priority="453" stopIfTrue="1" operator="containsText" text="day">
      <formula>NOT(ISERROR(SEARCH("day",AN15)))</formula>
    </cfRule>
    <cfRule type="containsText" dxfId="3415" priority="454" stopIfTrue="1" operator="containsText" text="Week">
      <formula>NOT(ISERROR(SEARCH("Week",AN15)))</formula>
    </cfRule>
    <cfRule type="containsText" dxfId="3414" priority="455" stopIfTrue="1" operator="containsText" text="2018">
      <formula>NOT(ISERROR(SEARCH("2018",AN15)))</formula>
    </cfRule>
  </conditionalFormatting>
  <conditionalFormatting sqref="AN15:AN16">
    <cfRule type="containsText" dxfId="3413" priority="452" stopIfTrue="1" operator="containsText" text="Week">
      <formula>NOT(ISERROR(SEARCH("Week",AN15)))</formula>
    </cfRule>
  </conditionalFormatting>
  <conditionalFormatting sqref="AN15:AN16">
    <cfRule type="containsText" dxfId="3412" priority="449" stopIfTrue="1" operator="containsText" text="day">
      <formula>NOT(ISERROR(SEARCH("day",AN15)))</formula>
    </cfRule>
    <cfRule type="containsText" dxfId="3411" priority="450" stopIfTrue="1" operator="containsText" text="Week">
      <formula>NOT(ISERROR(SEARCH("Week",AN15)))</formula>
    </cfRule>
    <cfRule type="containsText" dxfId="3410" priority="451" stopIfTrue="1" operator="containsText" text="2018">
      <formula>NOT(ISERROR(SEARCH("2018",AN15)))</formula>
    </cfRule>
  </conditionalFormatting>
  <conditionalFormatting sqref="AN15:AN16">
    <cfRule type="containsText" dxfId="3409" priority="448" stopIfTrue="1" operator="containsText" text="Week">
      <formula>NOT(ISERROR(SEARCH("Week",AN15)))</formula>
    </cfRule>
  </conditionalFormatting>
  <conditionalFormatting sqref="AN15:AN16">
    <cfRule type="containsText" dxfId="3408" priority="445" stopIfTrue="1" operator="containsText" text="day">
      <formula>NOT(ISERROR(SEARCH("day",AN15)))</formula>
    </cfRule>
    <cfRule type="containsText" dxfId="3407" priority="446" stopIfTrue="1" operator="containsText" text="Week">
      <formula>NOT(ISERROR(SEARCH("Week",AN15)))</formula>
    </cfRule>
    <cfRule type="containsText" dxfId="3406" priority="447" stopIfTrue="1" operator="containsText" text="2018">
      <formula>NOT(ISERROR(SEARCH("2018",AN15)))</formula>
    </cfRule>
  </conditionalFormatting>
  <conditionalFormatting sqref="AN15:AN16">
    <cfRule type="containsText" dxfId="3405" priority="444" stopIfTrue="1" operator="containsText" text="Week">
      <formula>NOT(ISERROR(SEARCH("Week",AN15)))</formula>
    </cfRule>
  </conditionalFormatting>
  <conditionalFormatting sqref="AN15:AN16">
    <cfRule type="containsText" dxfId="3404" priority="441" stopIfTrue="1" operator="containsText" text="day">
      <formula>NOT(ISERROR(SEARCH("day",AN15)))</formula>
    </cfRule>
    <cfRule type="containsText" dxfId="3403" priority="442" stopIfTrue="1" operator="containsText" text="Week">
      <formula>NOT(ISERROR(SEARCH("Week",AN15)))</formula>
    </cfRule>
    <cfRule type="containsText" dxfId="3402" priority="443" stopIfTrue="1" operator="containsText" text="2018">
      <formula>NOT(ISERROR(SEARCH("2018",AN15)))</formula>
    </cfRule>
  </conditionalFormatting>
  <conditionalFormatting sqref="AN15:AN16">
    <cfRule type="containsText" dxfId="3401" priority="440" stopIfTrue="1" operator="containsText" text="Week">
      <formula>NOT(ISERROR(SEARCH("Week",AN15)))</formula>
    </cfRule>
  </conditionalFormatting>
  <conditionalFormatting sqref="AN15:AN16">
    <cfRule type="containsText" dxfId="3400" priority="437" stopIfTrue="1" operator="containsText" text="day">
      <formula>NOT(ISERROR(SEARCH("day",AN15)))</formula>
    </cfRule>
    <cfRule type="containsText" dxfId="3399" priority="438" stopIfTrue="1" operator="containsText" text="Week">
      <formula>NOT(ISERROR(SEARCH("Week",AN15)))</formula>
    </cfRule>
    <cfRule type="containsText" dxfId="3398" priority="439" stopIfTrue="1" operator="containsText" text="2018">
      <formula>NOT(ISERROR(SEARCH("2018",AN15)))</formula>
    </cfRule>
  </conditionalFormatting>
  <conditionalFormatting sqref="AN15:AN16">
    <cfRule type="containsText" dxfId="3397" priority="436" stopIfTrue="1" operator="containsText" text="Week">
      <formula>NOT(ISERROR(SEARCH("Week",AN15)))</formula>
    </cfRule>
  </conditionalFormatting>
  <conditionalFormatting sqref="AN15:AN16">
    <cfRule type="containsText" dxfId="3396" priority="433" stopIfTrue="1" operator="containsText" text="day">
      <formula>NOT(ISERROR(SEARCH("day",AN15)))</formula>
    </cfRule>
    <cfRule type="containsText" dxfId="3395" priority="434" stopIfTrue="1" operator="containsText" text="Week">
      <formula>NOT(ISERROR(SEARCH("Week",AN15)))</formula>
    </cfRule>
    <cfRule type="containsText" dxfId="3394" priority="435" stopIfTrue="1" operator="containsText" text="2018">
      <formula>NOT(ISERROR(SEARCH("2018",AN15)))</formula>
    </cfRule>
  </conditionalFormatting>
  <conditionalFormatting sqref="AN15:AN16">
    <cfRule type="containsText" dxfId="3393" priority="432" stopIfTrue="1" operator="containsText" text="Week">
      <formula>NOT(ISERROR(SEARCH("Week",AN15)))</formula>
    </cfRule>
  </conditionalFormatting>
  <conditionalFormatting sqref="AN15:AN16">
    <cfRule type="containsText" dxfId="3392" priority="429" stopIfTrue="1" operator="containsText" text="day">
      <formula>NOT(ISERROR(SEARCH("day",AN15)))</formula>
    </cfRule>
    <cfRule type="containsText" dxfId="3391" priority="430" stopIfTrue="1" operator="containsText" text="Week">
      <formula>NOT(ISERROR(SEARCH("Week",AN15)))</formula>
    </cfRule>
    <cfRule type="containsText" dxfId="3390" priority="431" stopIfTrue="1" operator="containsText" text="2018">
      <formula>NOT(ISERROR(SEARCH("2018",AN15)))</formula>
    </cfRule>
  </conditionalFormatting>
  <conditionalFormatting sqref="AN15:AN16">
    <cfRule type="containsText" dxfId="3389" priority="428" stopIfTrue="1" operator="containsText" text="Week">
      <formula>NOT(ISERROR(SEARCH("Week",AN15)))</formula>
    </cfRule>
  </conditionalFormatting>
  <conditionalFormatting sqref="AN15:AN16">
    <cfRule type="containsText" dxfId="3388" priority="425" stopIfTrue="1" operator="containsText" text="day">
      <formula>NOT(ISERROR(SEARCH("day",AN15)))</formula>
    </cfRule>
    <cfRule type="containsText" dxfId="3387" priority="426" stopIfTrue="1" operator="containsText" text="Week">
      <formula>NOT(ISERROR(SEARCH("Week",AN15)))</formula>
    </cfRule>
    <cfRule type="containsText" dxfId="3386" priority="427" stopIfTrue="1" operator="containsText" text="2018">
      <formula>NOT(ISERROR(SEARCH("2018",AN15)))</formula>
    </cfRule>
  </conditionalFormatting>
  <conditionalFormatting sqref="AL16:AL17">
    <cfRule type="containsText" dxfId="3385" priority="424" stopIfTrue="1" operator="containsText" text="Week">
      <formula>NOT(ISERROR(SEARCH("Week",AL16)))</formula>
    </cfRule>
  </conditionalFormatting>
  <conditionalFormatting sqref="AL16:AL17">
    <cfRule type="containsText" dxfId="3384" priority="421" stopIfTrue="1" operator="containsText" text="day">
      <formula>NOT(ISERROR(SEARCH("day",AL16)))</formula>
    </cfRule>
    <cfRule type="containsText" dxfId="3383" priority="422" stopIfTrue="1" operator="containsText" text="Week">
      <formula>NOT(ISERROR(SEARCH("Week",AL16)))</formula>
    </cfRule>
    <cfRule type="containsText" dxfId="3382" priority="423" stopIfTrue="1" operator="containsText" text="2018">
      <formula>NOT(ISERROR(SEARCH("2018",AL16)))</formula>
    </cfRule>
  </conditionalFormatting>
  <conditionalFormatting sqref="AL16:AL17">
    <cfRule type="containsText" dxfId="3381" priority="420" stopIfTrue="1" operator="containsText" text="Week">
      <formula>NOT(ISERROR(SEARCH("Week",AL16)))</formula>
    </cfRule>
  </conditionalFormatting>
  <conditionalFormatting sqref="AL16:AL17">
    <cfRule type="containsText" dxfId="3380" priority="417" stopIfTrue="1" operator="containsText" text="day">
      <formula>NOT(ISERROR(SEARCH("day",AL16)))</formula>
    </cfRule>
    <cfRule type="containsText" dxfId="3379" priority="418" stopIfTrue="1" operator="containsText" text="Week">
      <formula>NOT(ISERROR(SEARCH("Week",AL16)))</formula>
    </cfRule>
    <cfRule type="containsText" dxfId="3378" priority="419" stopIfTrue="1" operator="containsText" text="2018">
      <formula>NOT(ISERROR(SEARCH("2018",AL16)))</formula>
    </cfRule>
  </conditionalFormatting>
  <conditionalFormatting sqref="AL16:AL17">
    <cfRule type="containsText" dxfId="3377" priority="416" stopIfTrue="1" operator="containsText" text="Week">
      <formula>NOT(ISERROR(SEARCH("Week",AL16)))</formula>
    </cfRule>
  </conditionalFormatting>
  <conditionalFormatting sqref="AL16:AL17">
    <cfRule type="containsText" dxfId="3376" priority="413" stopIfTrue="1" operator="containsText" text="day">
      <formula>NOT(ISERROR(SEARCH("day",AL16)))</formula>
    </cfRule>
    <cfRule type="containsText" dxfId="3375" priority="414" stopIfTrue="1" operator="containsText" text="Week">
      <formula>NOT(ISERROR(SEARCH("Week",AL16)))</formula>
    </cfRule>
    <cfRule type="containsText" dxfId="3374" priority="415" stopIfTrue="1" operator="containsText" text="2018">
      <formula>NOT(ISERROR(SEARCH("2018",AL16)))</formula>
    </cfRule>
  </conditionalFormatting>
  <conditionalFormatting sqref="AL16:AL17">
    <cfRule type="containsText" dxfId="3373" priority="412" stopIfTrue="1" operator="containsText" text="Week">
      <formula>NOT(ISERROR(SEARCH("Week",AL16)))</formula>
    </cfRule>
  </conditionalFormatting>
  <conditionalFormatting sqref="AL16:AL17">
    <cfRule type="containsText" dxfId="3372" priority="409" stopIfTrue="1" operator="containsText" text="day">
      <formula>NOT(ISERROR(SEARCH("day",AL16)))</formula>
    </cfRule>
    <cfRule type="containsText" dxfId="3371" priority="410" stopIfTrue="1" operator="containsText" text="Week">
      <formula>NOT(ISERROR(SEARCH("Week",AL16)))</formula>
    </cfRule>
    <cfRule type="containsText" dxfId="3370" priority="411" stopIfTrue="1" operator="containsText" text="2018">
      <formula>NOT(ISERROR(SEARCH("2018",AL16)))</formula>
    </cfRule>
  </conditionalFormatting>
  <conditionalFormatting sqref="AN16:AN17">
    <cfRule type="containsText" dxfId="3369" priority="408" stopIfTrue="1" operator="containsText" text="Week">
      <formula>NOT(ISERROR(SEARCH("Week",AN16)))</formula>
    </cfRule>
  </conditionalFormatting>
  <conditionalFormatting sqref="AN16:AN17">
    <cfRule type="containsText" dxfId="3368" priority="405" stopIfTrue="1" operator="containsText" text="day">
      <formula>NOT(ISERROR(SEARCH("day",AN16)))</formula>
    </cfRule>
    <cfRule type="containsText" dxfId="3367" priority="406" stopIfTrue="1" operator="containsText" text="Week">
      <formula>NOT(ISERROR(SEARCH("Week",AN16)))</formula>
    </cfRule>
    <cfRule type="containsText" dxfId="3366" priority="407" stopIfTrue="1" operator="containsText" text="2018">
      <formula>NOT(ISERROR(SEARCH("2018",AN16)))</formula>
    </cfRule>
  </conditionalFormatting>
  <conditionalFormatting sqref="AN17:AN18">
    <cfRule type="containsText" dxfId="3365" priority="404" stopIfTrue="1" operator="containsText" text="Week">
      <formula>NOT(ISERROR(SEARCH("Week",AN17)))</formula>
    </cfRule>
  </conditionalFormatting>
  <conditionalFormatting sqref="AN17:AN18">
    <cfRule type="containsText" dxfId="3364" priority="401" stopIfTrue="1" operator="containsText" text="day">
      <formula>NOT(ISERROR(SEARCH("day",AN17)))</formula>
    </cfRule>
    <cfRule type="containsText" dxfId="3363" priority="402" stopIfTrue="1" operator="containsText" text="Week">
      <formula>NOT(ISERROR(SEARCH("Week",AN17)))</formula>
    </cfRule>
    <cfRule type="containsText" dxfId="3362" priority="403" stopIfTrue="1" operator="containsText" text="2018">
      <formula>NOT(ISERROR(SEARCH("2018",AN17)))</formula>
    </cfRule>
  </conditionalFormatting>
  <conditionalFormatting sqref="AN17:AN18">
    <cfRule type="containsText" dxfId="3361" priority="400" stopIfTrue="1" operator="containsText" text="Week">
      <formula>NOT(ISERROR(SEARCH("Week",AN17)))</formula>
    </cfRule>
  </conditionalFormatting>
  <conditionalFormatting sqref="AN17:AN18">
    <cfRule type="containsText" dxfId="3360" priority="397" stopIfTrue="1" operator="containsText" text="day">
      <formula>NOT(ISERROR(SEARCH("day",AN17)))</formula>
    </cfRule>
    <cfRule type="containsText" dxfId="3359" priority="398" stopIfTrue="1" operator="containsText" text="Week">
      <formula>NOT(ISERROR(SEARCH("Week",AN17)))</formula>
    </cfRule>
    <cfRule type="containsText" dxfId="3358" priority="399" stopIfTrue="1" operator="containsText" text="2018">
      <formula>NOT(ISERROR(SEARCH("2018",AN17)))</formula>
    </cfRule>
  </conditionalFormatting>
  <conditionalFormatting sqref="AN18:AN19">
    <cfRule type="containsText" dxfId="3357" priority="396" stopIfTrue="1" operator="containsText" text="Week">
      <formula>NOT(ISERROR(SEARCH("Week",AN18)))</formula>
    </cfRule>
  </conditionalFormatting>
  <conditionalFormatting sqref="AN18:AN19">
    <cfRule type="containsText" dxfId="3356" priority="393" stopIfTrue="1" operator="containsText" text="day">
      <formula>NOT(ISERROR(SEARCH("day",AN18)))</formula>
    </cfRule>
    <cfRule type="containsText" dxfId="3355" priority="394" stopIfTrue="1" operator="containsText" text="Week">
      <formula>NOT(ISERROR(SEARCH("Week",AN18)))</formula>
    </cfRule>
    <cfRule type="containsText" dxfId="3354" priority="395" stopIfTrue="1" operator="containsText" text="2018">
      <formula>NOT(ISERROR(SEARCH("2018",AN18)))</formula>
    </cfRule>
  </conditionalFormatting>
  <conditionalFormatting sqref="AN18:AN19">
    <cfRule type="containsText" dxfId="3353" priority="392" stopIfTrue="1" operator="containsText" text="Week">
      <formula>NOT(ISERROR(SEARCH("Week",AN18)))</formula>
    </cfRule>
  </conditionalFormatting>
  <conditionalFormatting sqref="AN18:AN19">
    <cfRule type="containsText" dxfId="3352" priority="389" stopIfTrue="1" operator="containsText" text="day">
      <formula>NOT(ISERROR(SEARCH("day",AN18)))</formula>
    </cfRule>
    <cfRule type="containsText" dxfId="3351" priority="390" stopIfTrue="1" operator="containsText" text="Week">
      <formula>NOT(ISERROR(SEARCH("Week",AN18)))</formula>
    </cfRule>
    <cfRule type="containsText" dxfId="3350" priority="391" stopIfTrue="1" operator="containsText" text="2018">
      <formula>NOT(ISERROR(SEARCH("2018",AN18)))</formula>
    </cfRule>
  </conditionalFormatting>
  <conditionalFormatting sqref="AN18:AN19">
    <cfRule type="containsText" dxfId="3349" priority="388" stopIfTrue="1" operator="containsText" text="Week">
      <formula>NOT(ISERROR(SEARCH("Week",AN18)))</formula>
    </cfRule>
  </conditionalFormatting>
  <conditionalFormatting sqref="AN18:AN19">
    <cfRule type="containsText" dxfId="3348" priority="385" stopIfTrue="1" operator="containsText" text="day">
      <formula>NOT(ISERROR(SEARCH("day",AN18)))</formula>
    </cfRule>
    <cfRule type="containsText" dxfId="3347" priority="386" stopIfTrue="1" operator="containsText" text="Week">
      <formula>NOT(ISERROR(SEARCH("Week",AN18)))</formula>
    </cfRule>
    <cfRule type="containsText" dxfId="3346" priority="387" stopIfTrue="1" operator="containsText" text="2018">
      <formula>NOT(ISERROR(SEARCH("2018",AN18)))</formula>
    </cfRule>
  </conditionalFormatting>
  <conditionalFormatting sqref="AN18:AN19">
    <cfRule type="containsText" dxfId="3345" priority="384" stopIfTrue="1" operator="containsText" text="Week">
      <formula>NOT(ISERROR(SEARCH("Week",AN18)))</formula>
    </cfRule>
  </conditionalFormatting>
  <conditionalFormatting sqref="AN18:AN19">
    <cfRule type="containsText" dxfId="3344" priority="381" stopIfTrue="1" operator="containsText" text="day">
      <formula>NOT(ISERROR(SEARCH("day",AN18)))</formula>
    </cfRule>
    <cfRule type="containsText" dxfId="3343" priority="382" stopIfTrue="1" operator="containsText" text="Week">
      <formula>NOT(ISERROR(SEARCH("Week",AN18)))</formula>
    </cfRule>
    <cfRule type="containsText" dxfId="3342" priority="383" stopIfTrue="1" operator="containsText" text="2018">
      <formula>NOT(ISERROR(SEARCH("2018",AN18)))</formula>
    </cfRule>
  </conditionalFormatting>
  <conditionalFormatting sqref="AN18:AN19">
    <cfRule type="containsText" dxfId="3341" priority="380" stopIfTrue="1" operator="containsText" text="Week">
      <formula>NOT(ISERROR(SEARCH("Week",AN18)))</formula>
    </cfRule>
  </conditionalFormatting>
  <conditionalFormatting sqref="AN18:AN19">
    <cfRule type="containsText" dxfId="3340" priority="377" stopIfTrue="1" operator="containsText" text="day">
      <formula>NOT(ISERROR(SEARCH("day",AN18)))</formula>
    </cfRule>
    <cfRule type="containsText" dxfId="3339" priority="378" stopIfTrue="1" operator="containsText" text="Week">
      <formula>NOT(ISERROR(SEARCH("Week",AN18)))</formula>
    </cfRule>
    <cfRule type="containsText" dxfId="3338" priority="379" stopIfTrue="1" operator="containsText" text="2018">
      <formula>NOT(ISERROR(SEARCH("2018",AN18)))</formula>
    </cfRule>
  </conditionalFormatting>
  <conditionalFormatting sqref="AN18:AN19">
    <cfRule type="containsText" dxfId="3337" priority="376" stopIfTrue="1" operator="containsText" text="Week">
      <formula>NOT(ISERROR(SEARCH("Week",AN18)))</formula>
    </cfRule>
  </conditionalFormatting>
  <conditionalFormatting sqref="AN18:AN19">
    <cfRule type="containsText" dxfId="3336" priority="373" stopIfTrue="1" operator="containsText" text="day">
      <formula>NOT(ISERROR(SEARCH("day",AN18)))</formula>
    </cfRule>
    <cfRule type="containsText" dxfId="3335" priority="374" stopIfTrue="1" operator="containsText" text="Week">
      <formula>NOT(ISERROR(SEARCH("Week",AN18)))</formula>
    </cfRule>
    <cfRule type="containsText" dxfId="3334" priority="375" stopIfTrue="1" operator="containsText" text="2018">
      <formula>NOT(ISERROR(SEARCH("2018",AN18)))</formula>
    </cfRule>
  </conditionalFormatting>
  <conditionalFormatting sqref="AN18:AN19">
    <cfRule type="containsText" dxfId="3333" priority="372" stopIfTrue="1" operator="containsText" text="Week">
      <formula>NOT(ISERROR(SEARCH("Week",AN18)))</formula>
    </cfRule>
  </conditionalFormatting>
  <conditionalFormatting sqref="AN18:AN19">
    <cfRule type="containsText" dxfId="3332" priority="369" stopIfTrue="1" operator="containsText" text="day">
      <formula>NOT(ISERROR(SEARCH("day",AN18)))</formula>
    </cfRule>
    <cfRule type="containsText" dxfId="3331" priority="370" stopIfTrue="1" operator="containsText" text="Week">
      <formula>NOT(ISERROR(SEARCH("Week",AN18)))</formula>
    </cfRule>
    <cfRule type="containsText" dxfId="3330" priority="371" stopIfTrue="1" operator="containsText" text="2018">
      <formula>NOT(ISERROR(SEARCH("2018",AN18)))</formula>
    </cfRule>
  </conditionalFormatting>
  <conditionalFormatting sqref="AL18:AL19">
    <cfRule type="containsText" dxfId="3329" priority="368" stopIfTrue="1" operator="containsText" text="Week">
      <formula>NOT(ISERROR(SEARCH("Week",AL18)))</formula>
    </cfRule>
  </conditionalFormatting>
  <conditionalFormatting sqref="AL18:AL19">
    <cfRule type="containsText" dxfId="3328" priority="365" stopIfTrue="1" operator="containsText" text="day">
      <formula>NOT(ISERROR(SEARCH("day",AL18)))</formula>
    </cfRule>
    <cfRule type="containsText" dxfId="3327" priority="366" stopIfTrue="1" operator="containsText" text="Week">
      <formula>NOT(ISERROR(SEARCH("Week",AL18)))</formula>
    </cfRule>
    <cfRule type="containsText" dxfId="3326" priority="367" stopIfTrue="1" operator="containsText" text="2018">
      <formula>NOT(ISERROR(SEARCH("2018",AL18)))</formula>
    </cfRule>
  </conditionalFormatting>
  <conditionalFormatting sqref="AL18:AL19">
    <cfRule type="containsText" dxfId="3325" priority="364" stopIfTrue="1" operator="containsText" text="Week">
      <formula>NOT(ISERROR(SEARCH("Week",AL18)))</formula>
    </cfRule>
  </conditionalFormatting>
  <conditionalFormatting sqref="AL18:AL19">
    <cfRule type="containsText" dxfId="3324" priority="361" stopIfTrue="1" operator="containsText" text="day">
      <formula>NOT(ISERROR(SEARCH("day",AL18)))</formula>
    </cfRule>
    <cfRule type="containsText" dxfId="3323" priority="362" stopIfTrue="1" operator="containsText" text="Week">
      <formula>NOT(ISERROR(SEARCH("Week",AL18)))</formula>
    </cfRule>
    <cfRule type="containsText" dxfId="3322" priority="363" stopIfTrue="1" operator="containsText" text="2018">
      <formula>NOT(ISERROR(SEARCH("2018",AL18)))</formula>
    </cfRule>
  </conditionalFormatting>
  <conditionalFormatting sqref="AL18:AL19">
    <cfRule type="containsText" dxfId="3321" priority="360" stopIfTrue="1" operator="containsText" text="Week">
      <formula>NOT(ISERROR(SEARCH("Week",AL18)))</formula>
    </cfRule>
  </conditionalFormatting>
  <conditionalFormatting sqref="AL18:AL19">
    <cfRule type="containsText" dxfId="3320" priority="357" stopIfTrue="1" operator="containsText" text="day">
      <formula>NOT(ISERROR(SEARCH("day",AL18)))</formula>
    </cfRule>
    <cfRule type="containsText" dxfId="3319" priority="358" stopIfTrue="1" operator="containsText" text="Week">
      <formula>NOT(ISERROR(SEARCH("Week",AL18)))</formula>
    </cfRule>
    <cfRule type="containsText" dxfId="3318" priority="359" stopIfTrue="1" operator="containsText" text="2018">
      <formula>NOT(ISERROR(SEARCH("2018",AL18)))</formula>
    </cfRule>
  </conditionalFormatting>
  <conditionalFormatting sqref="AL18:AL19">
    <cfRule type="containsText" dxfId="3317" priority="356" stopIfTrue="1" operator="containsText" text="Week">
      <formula>NOT(ISERROR(SEARCH("Week",AL18)))</formula>
    </cfRule>
  </conditionalFormatting>
  <conditionalFormatting sqref="AL18:AL19">
    <cfRule type="containsText" dxfId="3316" priority="353" stopIfTrue="1" operator="containsText" text="day">
      <formula>NOT(ISERROR(SEARCH("day",AL18)))</formula>
    </cfRule>
    <cfRule type="containsText" dxfId="3315" priority="354" stopIfTrue="1" operator="containsText" text="Week">
      <formula>NOT(ISERROR(SEARCH("Week",AL18)))</formula>
    </cfRule>
    <cfRule type="containsText" dxfId="3314" priority="355" stopIfTrue="1" operator="containsText" text="2018">
      <formula>NOT(ISERROR(SEARCH("2018",AL18)))</formula>
    </cfRule>
  </conditionalFormatting>
  <conditionalFormatting sqref="AE10:AH10">
    <cfRule type="cellIs" dxfId="3313" priority="351" operator="equal">
      <formula>"Home"</formula>
    </cfRule>
    <cfRule type="cellIs" dxfId="3312" priority="352" operator="equal">
      <formula>"Away"</formula>
    </cfRule>
  </conditionalFormatting>
  <conditionalFormatting sqref="AK18">
    <cfRule type="cellIs" dxfId="3311" priority="349" operator="equal">
      <formula>"Home"</formula>
    </cfRule>
    <cfRule type="cellIs" dxfId="3310" priority="350" operator="equal">
      <formula>"Away"</formula>
    </cfRule>
  </conditionalFormatting>
  <conditionalFormatting sqref="AF4:AG9">
    <cfRule type="cellIs" dxfId="253" priority="253" operator="equal">
      <formula>"Home"</formula>
    </cfRule>
    <cfRule type="cellIs" dxfId="252" priority="254" operator="equal">
      <formula>"Away"</formula>
    </cfRule>
  </conditionalFormatting>
  <conditionalFormatting sqref="AE4">
    <cfRule type="containsText" dxfId="251" priority="252" stopIfTrue="1" operator="containsText" text="Week">
      <formula>NOT(ISERROR(SEARCH("Week",AE4)))</formula>
    </cfRule>
  </conditionalFormatting>
  <conditionalFormatting sqref="AE4">
    <cfRule type="containsText" dxfId="250" priority="249" stopIfTrue="1" operator="containsText" text="day">
      <formula>NOT(ISERROR(SEARCH("day",AE4)))</formula>
    </cfRule>
    <cfRule type="containsText" dxfId="249" priority="250" stopIfTrue="1" operator="containsText" text="Week">
      <formula>NOT(ISERROR(SEARCH("Week",AE4)))</formula>
    </cfRule>
    <cfRule type="containsText" dxfId="248" priority="251" stopIfTrue="1" operator="containsText" text="2018">
      <formula>NOT(ISERROR(SEARCH("2018",AE4)))</formula>
    </cfRule>
  </conditionalFormatting>
  <conditionalFormatting sqref="AE4">
    <cfRule type="containsText" dxfId="247" priority="248" stopIfTrue="1" operator="containsText" text="Week">
      <formula>NOT(ISERROR(SEARCH("Week",AE4)))</formula>
    </cfRule>
  </conditionalFormatting>
  <conditionalFormatting sqref="AE4">
    <cfRule type="containsText" dxfId="246" priority="245" stopIfTrue="1" operator="containsText" text="day">
      <formula>NOT(ISERROR(SEARCH("day",AE4)))</formula>
    </cfRule>
    <cfRule type="containsText" dxfId="245" priority="246" stopIfTrue="1" operator="containsText" text="Week">
      <formula>NOT(ISERROR(SEARCH("Week",AE4)))</formula>
    </cfRule>
    <cfRule type="containsText" dxfId="244" priority="247" stopIfTrue="1" operator="containsText" text="2018">
      <formula>NOT(ISERROR(SEARCH("2018",AE4)))</formula>
    </cfRule>
  </conditionalFormatting>
  <conditionalFormatting sqref="AE4">
    <cfRule type="containsText" dxfId="243" priority="244" stopIfTrue="1" operator="containsText" text="Week">
      <formula>NOT(ISERROR(SEARCH("Week",AE4)))</formula>
    </cfRule>
  </conditionalFormatting>
  <conditionalFormatting sqref="AE4">
    <cfRule type="containsText" dxfId="242" priority="241" stopIfTrue="1" operator="containsText" text="day">
      <formula>NOT(ISERROR(SEARCH("day",AE4)))</formula>
    </cfRule>
    <cfRule type="containsText" dxfId="241" priority="242" stopIfTrue="1" operator="containsText" text="Week">
      <formula>NOT(ISERROR(SEARCH("Week",AE4)))</formula>
    </cfRule>
    <cfRule type="containsText" dxfId="240" priority="243" stopIfTrue="1" operator="containsText" text="2018">
      <formula>NOT(ISERROR(SEARCH("2018",AE4)))</formula>
    </cfRule>
  </conditionalFormatting>
  <conditionalFormatting sqref="AE4">
    <cfRule type="containsText" dxfId="239" priority="240" stopIfTrue="1" operator="containsText" text="Week">
      <formula>NOT(ISERROR(SEARCH("Week",AE4)))</formula>
    </cfRule>
  </conditionalFormatting>
  <conditionalFormatting sqref="AE4">
    <cfRule type="containsText" dxfId="238" priority="237" stopIfTrue="1" operator="containsText" text="day">
      <formula>NOT(ISERROR(SEARCH("day",AE4)))</formula>
    </cfRule>
    <cfRule type="containsText" dxfId="237" priority="238" stopIfTrue="1" operator="containsText" text="Week">
      <formula>NOT(ISERROR(SEARCH("Week",AE4)))</formula>
    </cfRule>
    <cfRule type="containsText" dxfId="236" priority="239" stopIfTrue="1" operator="containsText" text="2018">
      <formula>NOT(ISERROR(SEARCH("2018",AE4)))</formula>
    </cfRule>
  </conditionalFormatting>
  <conditionalFormatting sqref="AE4">
    <cfRule type="containsText" dxfId="235" priority="236" stopIfTrue="1" operator="containsText" text="Week">
      <formula>NOT(ISERROR(SEARCH("Week",AE4)))</formula>
    </cfRule>
  </conditionalFormatting>
  <conditionalFormatting sqref="AE4">
    <cfRule type="containsText" dxfId="234" priority="233" stopIfTrue="1" operator="containsText" text="day">
      <formula>NOT(ISERROR(SEARCH("day",AE4)))</formula>
    </cfRule>
    <cfRule type="containsText" dxfId="233" priority="234" stopIfTrue="1" operator="containsText" text="Week">
      <formula>NOT(ISERROR(SEARCH("Week",AE4)))</formula>
    </cfRule>
    <cfRule type="containsText" dxfId="232" priority="235" stopIfTrue="1" operator="containsText" text="2018">
      <formula>NOT(ISERROR(SEARCH("2018",AE4)))</formula>
    </cfRule>
  </conditionalFormatting>
  <conditionalFormatting sqref="AE4">
    <cfRule type="containsText" dxfId="231" priority="232" stopIfTrue="1" operator="containsText" text="Week">
      <formula>NOT(ISERROR(SEARCH("Week",AE4)))</formula>
    </cfRule>
  </conditionalFormatting>
  <conditionalFormatting sqref="AE4">
    <cfRule type="containsText" dxfId="230" priority="229" stopIfTrue="1" operator="containsText" text="day">
      <formula>NOT(ISERROR(SEARCH("day",AE4)))</formula>
    </cfRule>
    <cfRule type="containsText" dxfId="229" priority="230" stopIfTrue="1" operator="containsText" text="Week">
      <formula>NOT(ISERROR(SEARCH("Week",AE4)))</formula>
    </cfRule>
    <cfRule type="containsText" dxfId="228" priority="231" stopIfTrue="1" operator="containsText" text="2018">
      <formula>NOT(ISERROR(SEARCH("2018",AE4)))</formula>
    </cfRule>
  </conditionalFormatting>
  <conditionalFormatting sqref="AE4">
    <cfRule type="containsText" dxfId="227" priority="228" stopIfTrue="1" operator="containsText" text="Week">
      <formula>NOT(ISERROR(SEARCH("Week",AE4)))</formula>
    </cfRule>
  </conditionalFormatting>
  <conditionalFormatting sqref="AE4">
    <cfRule type="containsText" dxfId="226" priority="225" stopIfTrue="1" operator="containsText" text="day">
      <formula>NOT(ISERROR(SEARCH("day",AE4)))</formula>
    </cfRule>
    <cfRule type="containsText" dxfId="225" priority="226" stopIfTrue="1" operator="containsText" text="Week">
      <formula>NOT(ISERROR(SEARCH("Week",AE4)))</formula>
    </cfRule>
    <cfRule type="containsText" dxfId="224" priority="227" stopIfTrue="1" operator="containsText" text="2018">
      <formula>NOT(ISERROR(SEARCH("2018",AE4)))</formula>
    </cfRule>
  </conditionalFormatting>
  <conditionalFormatting sqref="AE4">
    <cfRule type="containsText" dxfId="223" priority="224" stopIfTrue="1" operator="containsText" text="Week">
      <formula>NOT(ISERROR(SEARCH("Week",AE4)))</formula>
    </cfRule>
  </conditionalFormatting>
  <conditionalFormatting sqref="AE4">
    <cfRule type="containsText" dxfId="222" priority="221" stopIfTrue="1" operator="containsText" text="day">
      <formula>NOT(ISERROR(SEARCH("day",AE4)))</formula>
    </cfRule>
    <cfRule type="containsText" dxfId="221" priority="222" stopIfTrue="1" operator="containsText" text="Week">
      <formula>NOT(ISERROR(SEARCH("Week",AE4)))</formula>
    </cfRule>
    <cfRule type="containsText" dxfId="220" priority="223" stopIfTrue="1" operator="containsText" text="2018">
      <formula>NOT(ISERROR(SEARCH("2018",AE4)))</formula>
    </cfRule>
  </conditionalFormatting>
  <conditionalFormatting sqref="AE4">
    <cfRule type="containsText" dxfId="219" priority="220" stopIfTrue="1" operator="containsText" text="Week">
      <formula>NOT(ISERROR(SEARCH("Week",AE4)))</formula>
    </cfRule>
  </conditionalFormatting>
  <conditionalFormatting sqref="AE4">
    <cfRule type="containsText" dxfId="218" priority="217" stopIfTrue="1" operator="containsText" text="day">
      <formula>NOT(ISERROR(SEARCH("day",AE4)))</formula>
    </cfRule>
    <cfRule type="containsText" dxfId="217" priority="218" stopIfTrue="1" operator="containsText" text="Week">
      <formula>NOT(ISERROR(SEARCH("Week",AE4)))</formula>
    </cfRule>
    <cfRule type="containsText" dxfId="216" priority="219" stopIfTrue="1" operator="containsText" text="2018">
      <formula>NOT(ISERROR(SEARCH("2018",AE4)))</formula>
    </cfRule>
  </conditionalFormatting>
  <conditionalFormatting sqref="AE4">
    <cfRule type="containsText" dxfId="215" priority="216" stopIfTrue="1" operator="containsText" text="Week">
      <formula>NOT(ISERROR(SEARCH("Week",AE4)))</formula>
    </cfRule>
  </conditionalFormatting>
  <conditionalFormatting sqref="AE4">
    <cfRule type="containsText" dxfId="214" priority="213" stopIfTrue="1" operator="containsText" text="day">
      <formula>NOT(ISERROR(SEARCH("day",AE4)))</formula>
    </cfRule>
    <cfRule type="containsText" dxfId="213" priority="214" stopIfTrue="1" operator="containsText" text="Week">
      <formula>NOT(ISERROR(SEARCH("Week",AE4)))</formula>
    </cfRule>
    <cfRule type="containsText" dxfId="212" priority="215" stopIfTrue="1" operator="containsText" text="2018">
      <formula>NOT(ISERROR(SEARCH("2018",AE4)))</formula>
    </cfRule>
  </conditionalFormatting>
  <conditionalFormatting sqref="AE4">
    <cfRule type="containsText" dxfId="211" priority="212" stopIfTrue="1" operator="containsText" text="Week">
      <formula>NOT(ISERROR(SEARCH("Week",AE4)))</formula>
    </cfRule>
  </conditionalFormatting>
  <conditionalFormatting sqref="AE4">
    <cfRule type="containsText" dxfId="210" priority="209" stopIfTrue="1" operator="containsText" text="day">
      <formula>NOT(ISERROR(SEARCH("day",AE4)))</formula>
    </cfRule>
    <cfRule type="containsText" dxfId="209" priority="210" stopIfTrue="1" operator="containsText" text="Week">
      <formula>NOT(ISERROR(SEARCH("Week",AE4)))</formula>
    </cfRule>
    <cfRule type="containsText" dxfId="208" priority="211" stopIfTrue="1" operator="containsText" text="2018">
      <formula>NOT(ISERROR(SEARCH("2018",AE4)))</formula>
    </cfRule>
  </conditionalFormatting>
  <conditionalFormatting sqref="AH4">
    <cfRule type="containsText" dxfId="207" priority="208" stopIfTrue="1" operator="containsText" text="Week">
      <formula>NOT(ISERROR(SEARCH("Week",AH4)))</formula>
    </cfRule>
  </conditionalFormatting>
  <conditionalFormatting sqref="AH4">
    <cfRule type="containsText" dxfId="206" priority="205" stopIfTrue="1" operator="containsText" text="day">
      <formula>NOT(ISERROR(SEARCH("day",AH4)))</formula>
    </cfRule>
    <cfRule type="containsText" dxfId="205" priority="206" stopIfTrue="1" operator="containsText" text="Week">
      <formula>NOT(ISERROR(SEARCH("Week",AH4)))</formula>
    </cfRule>
    <cfRule type="containsText" dxfId="204" priority="207" stopIfTrue="1" operator="containsText" text="2018">
      <formula>NOT(ISERROR(SEARCH("2018",AH4)))</formula>
    </cfRule>
  </conditionalFormatting>
  <conditionalFormatting sqref="AH4">
    <cfRule type="containsText" dxfId="203" priority="204" stopIfTrue="1" operator="containsText" text="Week">
      <formula>NOT(ISERROR(SEARCH("Week",AH4)))</formula>
    </cfRule>
  </conditionalFormatting>
  <conditionalFormatting sqref="AH4">
    <cfRule type="containsText" dxfId="202" priority="201" stopIfTrue="1" operator="containsText" text="day">
      <formula>NOT(ISERROR(SEARCH("day",AH4)))</formula>
    </cfRule>
    <cfRule type="containsText" dxfId="201" priority="202" stopIfTrue="1" operator="containsText" text="Week">
      <formula>NOT(ISERROR(SEARCH("Week",AH4)))</formula>
    </cfRule>
    <cfRule type="containsText" dxfId="200" priority="203" stopIfTrue="1" operator="containsText" text="2018">
      <formula>NOT(ISERROR(SEARCH("2018",AH4)))</formula>
    </cfRule>
  </conditionalFormatting>
  <conditionalFormatting sqref="AH4">
    <cfRule type="containsText" dxfId="199" priority="200" stopIfTrue="1" operator="containsText" text="Week">
      <formula>NOT(ISERROR(SEARCH("Week",AH4)))</formula>
    </cfRule>
  </conditionalFormatting>
  <conditionalFormatting sqref="AH4">
    <cfRule type="containsText" dxfId="198" priority="197" stopIfTrue="1" operator="containsText" text="day">
      <formula>NOT(ISERROR(SEARCH("day",AH4)))</formula>
    </cfRule>
    <cfRule type="containsText" dxfId="197" priority="198" stopIfTrue="1" operator="containsText" text="Week">
      <formula>NOT(ISERROR(SEARCH("Week",AH4)))</formula>
    </cfRule>
    <cfRule type="containsText" dxfId="196" priority="199" stopIfTrue="1" operator="containsText" text="2018">
      <formula>NOT(ISERROR(SEARCH("2018",AH4)))</formula>
    </cfRule>
  </conditionalFormatting>
  <conditionalFormatting sqref="AH4">
    <cfRule type="containsText" dxfId="195" priority="196" stopIfTrue="1" operator="containsText" text="Week">
      <formula>NOT(ISERROR(SEARCH("Week",AH4)))</formula>
    </cfRule>
  </conditionalFormatting>
  <conditionalFormatting sqref="AH4">
    <cfRule type="containsText" dxfId="194" priority="193" stopIfTrue="1" operator="containsText" text="day">
      <formula>NOT(ISERROR(SEARCH("day",AH4)))</formula>
    </cfRule>
    <cfRule type="containsText" dxfId="193" priority="194" stopIfTrue="1" operator="containsText" text="Week">
      <formula>NOT(ISERROR(SEARCH("Week",AH4)))</formula>
    </cfRule>
    <cfRule type="containsText" dxfId="192" priority="195" stopIfTrue="1" operator="containsText" text="2018">
      <formula>NOT(ISERROR(SEARCH("2018",AH4)))</formula>
    </cfRule>
  </conditionalFormatting>
  <conditionalFormatting sqref="AH4">
    <cfRule type="containsText" dxfId="191" priority="192" stopIfTrue="1" operator="containsText" text="Week">
      <formula>NOT(ISERROR(SEARCH("Week",AH4)))</formula>
    </cfRule>
  </conditionalFormatting>
  <conditionalFormatting sqref="AH4">
    <cfRule type="containsText" dxfId="190" priority="189" stopIfTrue="1" operator="containsText" text="day">
      <formula>NOT(ISERROR(SEARCH("day",AH4)))</formula>
    </cfRule>
    <cfRule type="containsText" dxfId="189" priority="190" stopIfTrue="1" operator="containsText" text="Week">
      <formula>NOT(ISERROR(SEARCH("Week",AH4)))</formula>
    </cfRule>
    <cfRule type="containsText" dxfId="188" priority="191" stopIfTrue="1" operator="containsText" text="2018">
      <formula>NOT(ISERROR(SEARCH("2018",AH4)))</formula>
    </cfRule>
  </conditionalFormatting>
  <conditionalFormatting sqref="AH4">
    <cfRule type="containsText" dxfId="187" priority="188" stopIfTrue="1" operator="containsText" text="Week">
      <formula>NOT(ISERROR(SEARCH("Week",AH4)))</formula>
    </cfRule>
  </conditionalFormatting>
  <conditionalFormatting sqref="AH4">
    <cfRule type="containsText" dxfId="186" priority="185" stopIfTrue="1" operator="containsText" text="day">
      <formula>NOT(ISERROR(SEARCH("day",AH4)))</formula>
    </cfRule>
    <cfRule type="containsText" dxfId="185" priority="186" stopIfTrue="1" operator="containsText" text="Week">
      <formula>NOT(ISERROR(SEARCH("Week",AH4)))</formula>
    </cfRule>
    <cfRule type="containsText" dxfId="184" priority="187" stopIfTrue="1" operator="containsText" text="2018">
      <formula>NOT(ISERROR(SEARCH("2018",AH4)))</formula>
    </cfRule>
  </conditionalFormatting>
  <conditionalFormatting sqref="AH4">
    <cfRule type="containsText" dxfId="183" priority="184" stopIfTrue="1" operator="containsText" text="Week">
      <formula>NOT(ISERROR(SEARCH("Week",AH4)))</formula>
    </cfRule>
  </conditionalFormatting>
  <conditionalFormatting sqref="AH4">
    <cfRule type="containsText" dxfId="182" priority="181" stopIfTrue="1" operator="containsText" text="day">
      <formula>NOT(ISERROR(SEARCH("day",AH4)))</formula>
    </cfRule>
    <cfRule type="containsText" dxfId="181" priority="182" stopIfTrue="1" operator="containsText" text="Week">
      <formula>NOT(ISERROR(SEARCH("Week",AH4)))</formula>
    </cfRule>
    <cfRule type="containsText" dxfId="180" priority="183" stopIfTrue="1" operator="containsText" text="2018">
      <formula>NOT(ISERROR(SEARCH("2018",AH4)))</formula>
    </cfRule>
  </conditionalFormatting>
  <conditionalFormatting sqref="AH4">
    <cfRule type="containsText" dxfId="179" priority="180" stopIfTrue="1" operator="containsText" text="Week">
      <formula>NOT(ISERROR(SEARCH("Week",AH4)))</formula>
    </cfRule>
  </conditionalFormatting>
  <conditionalFormatting sqref="AH4">
    <cfRule type="containsText" dxfId="178" priority="177" stopIfTrue="1" operator="containsText" text="day">
      <formula>NOT(ISERROR(SEARCH("day",AH4)))</formula>
    </cfRule>
    <cfRule type="containsText" dxfId="177" priority="178" stopIfTrue="1" operator="containsText" text="Week">
      <formula>NOT(ISERROR(SEARCH("Week",AH4)))</formula>
    </cfRule>
    <cfRule type="containsText" dxfId="176" priority="179" stopIfTrue="1" operator="containsText" text="2018">
      <formula>NOT(ISERROR(SEARCH("2018",AH4)))</formula>
    </cfRule>
  </conditionalFormatting>
  <conditionalFormatting sqref="AH4">
    <cfRule type="containsText" dxfId="175" priority="176" stopIfTrue="1" operator="containsText" text="Week">
      <formula>NOT(ISERROR(SEARCH("Week",AH4)))</formula>
    </cfRule>
  </conditionalFormatting>
  <conditionalFormatting sqref="AH4">
    <cfRule type="containsText" dxfId="174" priority="173" stopIfTrue="1" operator="containsText" text="day">
      <formula>NOT(ISERROR(SEARCH("day",AH4)))</formula>
    </cfRule>
    <cfRule type="containsText" dxfId="173" priority="174" stopIfTrue="1" operator="containsText" text="Week">
      <formula>NOT(ISERROR(SEARCH("Week",AH4)))</formula>
    </cfRule>
    <cfRule type="containsText" dxfId="172" priority="175" stopIfTrue="1" operator="containsText" text="2018">
      <formula>NOT(ISERROR(SEARCH("2018",AH4)))</formula>
    </cfRule>
  </conditionalFormatting>
  <conditionalFormatting sqref="AH4">
    <cfRule type="containsText" dxfId="171" priority="172" stopIfTrue="1" operator="containsText" text="Week">
      <formula>NOT(ISERROR(SEARCH("Week",AH4)))</formula>
    </cfRule>
  </conditionalFormatting>
  <conditionalFormatting sqref="AH4">
    <cfRule type="containsText" dxfId="170" priority="169" stopIfTrue="1" operator="containsText" text="day">
      <formula>NOT(ISERROR(SEARCH("day",AH4)))</formula>
    </cfRule>
    <cfRule type="containsText" dxfId="169" priority="170" stopIfTrue="1" operator="containsText" text="Week">
      <formula>NOT(ISERROR(SEARCH("Week",AH4)))</formula>
    </cfRule>
    <cfRule type="containsText" dxfId="168" priority="171" stopIfTrue="1" operator="containsText" text="2018">
      <formula>NOT(ISERROR(SEARCH("2018",AH4)))</formula>
    </cfRule>
  </conditionalFormatting>
  <conditionalFormatting sqref="AH4">
    <cfRule type="containsText" dxfId="167" priority="168" stopIfTrue="1" operator="containsText" text="Week">
      <formula>NOT(ISERROR(SEARCH("Week",AH4)))</formula>
    </cfRule>
  </conditionalFormatting>
  <conditionalFormatting sqref="AH4">
    <cfRule type="containsText" dxfId="166" priority="165" stopIfTrue="1" operator="containsText" text="day">
      <formula>NOT(ISERROR(SEARCH("day",AH4)))</formula>
    </cfRule>
    <cfRule type="containsText" dxfId="165" priority="166" stopIfTrue="1" operator="containsText" text="Week">
      <formula>NOT(ISERROR(SEARCH("Week",AH4)))</formula>
    </cfRule>
    <cfRule type="containsText" dxfId="164" priority="167" stopIfTrue="1" operator="containsText" text="2018">
      <formula>NOT(ISERROR(SEARCH("2018",AH4)))</formula>
    </cfRule>
  </conditionalFormatting>
  <conditionalFormatting sqref="AH4">
    <cfRule type="containsText" dxfId="163" priority="164" stopIfTrue="1" operator="containsText" text="Week">
      <formula>NOT(ISERROR(SEARCH("Week",AH4)))</formula>
    </cfRule>
  </conditionalFormatting>
  <conditionalFormatting sqref="AH4">
    <cfRule type="containsText" dxfId="162" priority="161" stopIfTrue="1" operator="containsText" text="day">
      <formula>NOT(ISERROR(SEARCH("day",AH4)))</formula>
    </cfRule>
    <cfRule type="containsText" dxfId="161" priority="162" stopIfTrue="1" operator="containsText" text="Week">
      <formula>NOT(ISERROR(SEARCH("Week",AH4)))</formula>
    </cfRule>
    <cfRule type="containsText" dxfId="160" priority="163" stopIfTrue="1" operator="containsText" text="2018">
      <formula>NOT(ISERROR(SEARCH("2018",AH4)))</formula>
    </cfRule>
  </conditionalFormatting>
  <conditionalFormatting sqref="AE5">
    <cfRule type="containsText" dxfId="159" priority="160" stopIfTrue="1" operator="containsText" text="Week">
      <formula>NOT(ISERROR(SEARCH("Week",AE5)))</formula>
    </cfRule>
  </conditionalFormatting>
  <conditionalFormatting sqref="AE5">
    <cfRule type="containsText" dxfId="158" priority="157" stopIfTrue="1" operator="containsText" text="day">
      <formula>NOT(ISERROR(SEARCH("day",AE5)))</formula>
    </cfRule>
    <cfRule type="containsText" dxfId="157" priority="158" stopIfTrue="1" operator="containsText" text="Week">
      <formula>NOT(ISERROR(SEARCH("Week",AE5)))</formula>
    </cfRule>
    <cfRule type="containsText" dxfId="156" priority="159" stopIfTrue="1" operator="containsText" text="2018">
      <formula>NOT(ISERROR(SEARCH("2018",AE5)))</formula>
    </cfRule>
  </conditionalFormatting>
  <conditionalFormatting sqref="AE5">
    <cfRule type="containsText" dxfId="155" priority="156" stopIfTrue="1" operator="containsText" text="Week">
      <formula>NOT(ISERROR(SEARCH("Week",AE5)))</formula>
    </cfRule>
  </conditionalFormatting>
  <conditionalFormatting sqref="AE5">
    <cfRule type="containsText" dxfId="154" priority="153" stopIfTrue="1" operator="containsText" text="day">
      <formula>NOT(ISERROR(SEARCH("day",AE5)))</formula>
    </cfRule>
    <cfRule type="containsText" dxfId="153" priority="154" stopIfTrue="1" operator="containsText" text="Week">
      <formula>NOT(ISERROR(SEARCH("Week",AE5)))</formula>
    </cfRule>
    <cfRule type="containsText" dxfId="152" priority="155" stopIfTrue="1" operator="containsText" text="2018">
      <formula>NOT(ISERROR(SEARCH("2018",AE5)))</formula>
    </cfRule>
  </conditionalFormatting>
  <conditionalFormatting sqref="AE5">
    <cfRule type="containsText" dxfId="151" priority="152" stopIfTrue="1" operator="containsText" text="Week">
      <formula>NOT(ISERROR(SEARCH("Week",AE5)))</formula>
    </cfRule>
  </conditionalFormatting>
  <conditionalFormatting sqref="AE5">
    <cfRule type="containsText" dxfId="150" priority="149" stopIfTrue="1" operator="containsText" text="day">
      <formula>NOT(ISERROR(SEARCH("day",AE5)))</formula>
    </cfRule>
    <cfRule type="containsText" dxfId="149" priority="150" stopIfTrue="1" operator="containsText" text="Week">
      <formula>NOT(ISERROR(SEARCH("Week",AE5)))</formula>
    </cfRule>
    <cfRule type="containsText" dxfId="148" priority="151" stopIfTrue="1" operator="containsText" text="2018">
      <formula>NOT(ISERROR(SEARCH("2018",AE5)))</formula>
    </cfRule>
  </conditionalFormatting>
  <conditionalFormatting sqref="AE5">
    <cfRule type="containsText" dxfId="147" priority="148" stopIfTrue="1" operator="containsText" text="Week">
      <formula>NOT(ISERROR(SEARCH("Week",AE5)))</formula>
    </cfRule>
  </conditionalFormatting>
  <conditionalFormatting sqref="AE5">
    <cfRule type="containsText" dxfId="146" priority="145" stopIfTrue="1" operator="containsText" text="day">
      <formula>NOT(ISERROR(SEARCH("day",AE5)))</formula>
    </cfRule>
    <cfRule type="containsText" dxfId="145" priority="146" stopIfTrue="1" operator="containsText" text="Week">
      <formula>NOT(ISERROR(SEARCH("Week",AE5)))</formula>
    </cfRule>
    <cfRule type="containsText" dxfId="144" priority="147" stopIfTrue="1" operator="containsText" text="2018">
      <formula>NOT(ISERROR(SEARCH("2018",AE5)))</formula>
    </cfRule>
  </conditionalFormatting>
  <conditionalFormatting sqref="AE5">
    <cfRule type="containsText" dxfId="143" priority="144" stopIfTrue="1" operator="containsText" text="Week">
      <formula>NOT(ISERROR(SEARCH("Week",AE5)))</formula>
    </cfRule>
  </conditionalFormatting>
  <conditionalFormatting sqref="AE5">
    <cfRule type="containsText" dxfId="142" priority="141" stopIfTrue="1" operator="containsText" text="day">
      <formula>NOT(ISERROR(SEARCH("day",AE5)))</formula>
    </cfRule>
    <cfRule type="containsText" dxfId="141" priority="142" stopIfTrue="1" operator="containsText" text="Week">
      <formula>NOT(ISERROR(SEARCH("Week",AE5)))</formula>
    </cfRule>
    <cfRule type="containsText" dxfId="140" priority="143" stopIfTrue="1" operator="containsText" text="2018">
      <formula>NOT(ISERROR(SEARCH("2018",AE5)))</formula>
    </cfRule>
  </conditionalFormatting>
  <conditionalFormatting sqref="AE5">
    <cfRule type="containsText" dxfId="139" priority="140" stopIfTrue="1" operator="containsText" text="Week">
      <formula>NOT(ISERROR(SEARCH("Week",AE5)))</formula>
    </cfRule>
  </conditionalFormatting>
  <conditionalFormatting sqref="AE5">
    <cfRule type="containsText" dxfId="138" priority="137" stopIfTrue="1" operator="containsText" text="day">
      <formula>NOT(ISERROR(SEARCH("day",AE5)))</formula>
    </cfRule>
    <cfRule type="containsText" dxfId="137" priority="138" stopIfTrue="1" operator="containsText" text="Week">
      <formula>NOT(ISERROR(SEARCH("Week",AE5)))</formula>
    </cfRule>
    <cfRule type="containsText" dxfId="136" priority="139" stopIfTrue="1" operator="containsText" text="2018">
      <formula>NOT(ISERROR(SEARCH("2018",AE5)))</formula>
    </cfRule>
  </conditionalFormatting>
  <conditionalFormatting sqref="AE5">
    <cfRule type="containsText" dxfId="135" priority="136" stopIfTrue="1" operator="containsText" text="Week">
      <formula>NOT(ISERROR(SEARCH("Week",AE5)))</formula>
    </cfRule>
  </conditionalFormatting>
  <conditionalFormatting sqref="AE5">
    <cfRule type="containsText" dxfId="134" priority="133" stopIfTrue="1" operator="containsText" text="day">
      <formula>NOT(ISERROR(SEARCH("day",AE5)))</formula>
    </cfRule>
    <cfRule type="containsText" dxfId="133" priority="134" stopIfTrue="1" operator="containsText" text="Week">
      <formula>NOT(ISERROR(SEARCH("Week",AE5)))</formula>
    </cfRule>
    <cfRule type="containsText" dxfId="132" priority="135" stopIfTrue="1" operator="containsText" text="2018">
      <formula>NOT(ISERROR(SEARCH("2018",AE5)))</formula>
    </cfRule>
  </conditionalFormatting>
  <conditionalFormatting sqref="AE5">
    <cfRule type="containsText" dxfId="131" priority="132" stopIfTrue="1" operator="containsText" text="Week">
      <formula>NOT(ISERROR(SEARCH("Week",AE5)))</formula>
    </cfRule>
  </conditionalFormatting>
  <conditionalFormatting sqref="AE5">
    <cfRule type="containsText" dxfId="130" priority="129" stopIfTrue="1" operator="containsText" text="day">
      <formula>NOT(ISERROR(SEARCH("day",AE5)))</formula>
    </cfRule>
    <cfRule type="containsText" dxfId="129" priority="130" stopIfTrue="1" operator="containsText" text="Week">
      <formula>NOT(ISERROR(SEARCH("Week",AE5)))</formula>
    </cfRule>
    <cfRule type="containsText" dxfId="128" priority="131" stopIfTrue="1" operator="containsText" text="2018">
      <formula>NOT(ISERROR(SEARCH("2018",AE5)))</formula>
    </cfRule>
  </conditionalFormatting>
  <conditionalFormatting sqref="AE5">
    <cfRule type="containsText" dxfId="127" priority="128" stopIfTrue="1" operator="containsText" text="Week">
      <formula>NOT(ISERROR(SEARCH("Week",AE5)))</formula>
    </cfRule>
  </conditionalFormatting>
  <conditionalFormatting sqref="AE5">
    <cfRule type="containsText" dxfId="126" priority="125" stopIfTrue="1" operator="containsText" text="day">
      <formula>NOT(ISERROR(SEARCH("day",AE5)))</formula>
    </cfRule>
    <cfRule type="containsText" dxfId="125" priority="126" stopIfTrue="1" operator="containsText" text="Week">
      <formula>NOT(ISERROR(SEARCH("Week",AE5)))</formula>
    </cfRule>
    <cfRule type="containsText" dxfId="124" priority="127" stopIfTrue="1" operator="containsText" text="2018">
      <formula>NOT(ISERROR(SEARCH("2018",AE5)))</formula>
    </cfRule>
  </conditionalFormatting>
  <conditionalFormatting sqref="AE6">
    <cfRule type="containsText" dxfId="123" priority="124" stopIfTrue="1" operator="containsText" text="Week">
      <formula>NOT(ISERROR(SEARCH("Week",AE6)))</formula>
    </cfRule>
  </conditionalFormatting>
  <conditionalFormatting sqref="AE6">
    <cfRule type="containsText" dxfId="122" priority="121" stopIfTrue="1" operator="containsText" text="day">
      <formula>NOT(ISERROR(SEARCH("day",AE6)))</formula>
    </cfRule>
    <cfRule type="containsText" dxfId="121" priority="122" stopIfTrue="1" operator="containsText" text="Week">
      <formula>NOT(ISERROR(SEARCH("Week",AE6)))</formula>
    </cfRule>
    <cfRule type="containsText" dxfId="120" priority="123" stopIfTrue="1" operator="containsText" text="2018">
      <formula>NOT(ISERROR(SEARCH("2018",AE6)))</formula>
    </cfRule>
  </conditionalFormatting>
  <conditionalFormatting sqref="AE6">
    <cfRule type="containsText" dxfId="119" priority="120" stopIfTrue="1" operator="containsText" text="Week">
      <formula>NOT(ISERROR(SEARCH("Week",AE6)))</formula>
    </cfRule>
  </conditionalFormatting>
  <conditionalFormatting sqref="AE6">
    <cfRule type="containsText" dxfId="118" priority="117" stopIfTrue="1" operator="containsText" text="day">
      <formula>NOT(ISERROR(SEARCH("day",AE6)))</formula>
    </cfRule>
    <cfRule type="containsText" dxfId="117" priority="118" stopIfTrue="1" operator="containsText" text="Week">
      <formula>NOT(ISERROR(SEARCH("Week",AE6)))</formula>
    </cfRule>
    <cfRule type="containsText" dxfId="116" priority="119" stopIfTrue="1" operator="containsText" text="2018">
      <formula>NOT(ISERROR(SEARCH("2018",AE6)))</formula>
    </cfRule>
  </conditionalFormatting>
  <conditionalFormatting sqref="AE6">
    <cfRule type="containsText" dxfId="115" priority="116" stopIfTrue="1" operator="containsText" text="Week">
      <formula>NOT(ISERROR(SEARCH("Week",AE6)))</formula>
    </cfRule>
  </conditionalFormatting>
  <conditionalFormatting sqref="AE6">
    <cfRule type="containsText" dxfId="114" priority="113" stopIfTrue="1" operator="containsText" text="day">
      <formula>NOT(ISERROR(SEARCH("day",AE6)))</formula>
    </cfRule>
    <cfRule type="containsText" dxfId="113" priority="114" stopIfTrue="1" operator="containsText" text="Week">
      <formula>NOT(ISERROR(SEARCH("Week",AE6)))</formula>
    </cfRule>
    <cfRule type="containsText" dxfId="112" priority="115" stopIfTrue="1" operator="containsText" text="2018">
      <formula>NOT(ISERROR(SEARCH("2018",AE6)))</formula>
    </cfRule>
  </conditionalFormatting>
  <conditionalFormatting sqref="AE6">
    <cfRule type="containsText" dxfId="111" priority="112" stopIfTrue="1" operator="containsText" text="Week">
      <formula>NOT(ISERROR(SEARCH("Week",AE6)))</formula>
    </cfRule>
  </conditionalFormatting>
  <conditionalFormatting sqref="AE6">
    <cfRule type="containsText" dxfId="110" priority="109" stopIfTrue="1" operator="containsText" text="day">
      <formula>NOT(ISERROR(SEARCH("day",AE6)))</formula>
    </cfRule>
    <cfRule type="containsText" dxfId="109" priority="110" stopIfTrue="1" operator="containsText" text="Week">
      <formula>NOT(ISERROR(SEARCH("Week",AE6)))</formula>
    </cfRule>
    <cfRule type="containsText" dxfId="108" priority="111" stopIfTrue="1" operator="containsText" text="2018">
      <formula>NOT(ISERROR(SEARCH("2018",AE6)))</formula>
    </cfRule>
  </conditionalFormatting>
  <conditionalFormatting sqref="AH6">
    <cfRule type="containsText" dxfId="107" priority="108" stopIfTrue="1" operator="containsText" text="Week">
      <formula>NOT(ISERROR(SEARCH("Week",AH6)))</formula>
    </cfRule>
  </conditionalFormatting>
  <conditionalFormatting sqref="AH6">
    <cfRule type="containsText" dxfId="106" priority="105" stopIfTrue="1" operator="containsText" text="day">
      <formula>NOT(ISERROR(SEARCH("day",AH6)))</formula>
    </cfRule>
    <cfRule type="containsText" dxfId="105" priority="106" stopIfTrue="1" operator="containsText" text="Week">
      <formula>NOT(ISERROR(SEARCH("Week",AH6)))</formula>
    </cfRule>
    <cfRule type="containsText" dxfId="104" priority="107" stopIfTrue="1" operator="containsText" text="2018">
      <formula>NOT(ISERROR(SEARCH("2018",AH6)))</formula>
    </cfRule>
  </conditionalFormatting>
  <conditionalFormatting sqref="AH6">
    <cfRule type="containsText" dxfId="103" priority="104" stopIfTrue="1" operator="containsText" text="Week">
      <formula>NOT(ISERROR(SEARCH("Week",AH6)))</formula>
    </cfRule>
  </conditionalFormatting>
  <conditionalFormatting sqref="AH6">
    <cfRule type="containsText" dxfId="102" priority="101" stopIfTrue="1" operator="containsText" text="day">
      <formula>NOT(ISERROR(SEARCH("day",AH6)))</formula>
    </cfRule>
    <cfRule type="containsText" dxfId="101" priority="102" stopIfTrue="1" operator="containsText" text="Week">
      <formula>NOT(ISERROR(SEARCH("Week",AH6)))</formula>
    </cfRule>
    <cfRule type="containsText" dxfId="100" priority="103" stopIfTrue="1" operator="containsText" text="2018">
      <formula>NOT(ISERROR(SEARCH("2018",AH6)))</formula>
    </cfRule>
  </conditionalFormatting>
  <conditionalFormatting sqref="AH6">
    <cfRule type="containsText" dxfId="99" priority="100" stopIfTrue="1" operator="containsText" text="Week">
      <formula>NOT(ISERROR(SEARCH("Week",AH6)))</formula>
    </cfRule>
  </conditionalFormatting>
  <conditionalFormatting sqref="AH6">
    <cfRule type="containsText" dxfId="98" priority="97" stopIfTrue="1" operator="containsText" text="day">
      <formula>NOT(ISERROR(SEARCH("day",AH6)))</formula>
    </cfRule>
    <cfRule type="containsText" dxfId="97" priority="98" stopIfTrue="1" operator="containsText" text="Week">
      <formula>NOT(ISERROR(SEARCH("Week",AH6)))</formula>
    </cfRule>
    <cfRule type="containsText" dxfId="96" priority="99" stopIfTrue="1" operator="containsText" text="2018">
      <formula>NOT(ISERROR(SEARCH("2018",AH6)))</formula>
    </cfRule>
  </conditionalFormatting>
  <conditionalFormatting sqref="AH6">
    <cfRule type="containsText" dxfId="95" priority="96" stopIfTrue="1" operator="containsText" text="Week">
      <formula>NOT(ISERROR(SEARCH("Week",AH6)))</formula>
    </cfRule>
  </conditionalFormatting>
  <conditionalFormatting sqref="AH6">
    <cfRule type="containsText" dxfId="94" priority="93" stopIfTrue="1" operator="containsText" text="day">
      <formula>NOT(ISERROR(SEARCH("day",AH6)))</formula>
    </cfRule>
    <cfRule type="containsText" dxfId="93" priority="94" stopIfTrue="1" operator="containsText" text="Week">
      <formula>NOT(ISERROR(SEARCH("Week",AH6)))</formula>
    </cfRule>
    <cfRule type="containsText" dxfId="92" priority="95" stopIfTrue="1" operator="containsText" text="2018">
      <formula>NOT(ISERROR(SEARCH("2018",AH6)))</formula>
    </cfRule>
  </conditionalFormatting>
  <conditionalFormatting sqref="AH6">
    <cfRule type="containsText" dxfId="91" priority="92" stopIfTrue="1" operator="containsText" text="Week">
      <formula>NOT(ISERROR(SEARCH("Week",AH6)))</formula>
    </cfRule>
  </conditionalFormatting>
  <conditionalFormatting sqref="AH6">
    <cfRule type="containsText" dxfId="90" priority="89" stopIfTrue="1" operator="containsText" text="day">
      <formula>NOT(ISERROR(SEARCH("day",AH6)))</formula>
    </cfRule>
    <cfRule type="containsText" dxfId="89" priority="90" stopIfTrue="1" operator="containsText" text="Week">
      <formula>NOT(ISERROR(SEARCH("Week",AH6)))</formula>
    </cfRule>
    <cfRule type="containsText" dxfId="88" priority="91" stopIfTrue="1" operator="containsText" text="2018">
      <formula>NOT(ISERROR(SEARCH("2018",AH6)))</formula>
    </cfRule>
  </conditionalFormatting>
  <conditionalFormatting sqref="AH6">
    <cfRule type="containsText" dxfId="87" priority="88" stopIfTrue="1" operator="containsText" text="Week">
      <formula>NOT(ISERROR(SEARCH("Week",AH6)))</formula>
    </cfRule>
  </conditionalFormatting>
  <conditionalFormatting sqref="AH6">
    <cfRule type="containsText" dxfId="86" priority="85" stopIfTrue="1" operator="containsText" text="day">
      <formula>NOT(ISERROR(SEARCH("day",AH6)))</formula>
    </cfRule>
    <cfRule type="containsText" dxfId="85" priority="86" stopIfTrue="1" operator="containsText" text="Week">
      <formula>NOT(ISERROR(SEARCH("Week",AH6)))</formula>
    </cfRule>
    <cfRule type="containsText" dxfId="84" priority="87" stopIfTrue="1" operator="containsText" text="2018">
      <formula>NOT(ISERROR(SEARCH("2018",AH6)))</formula>
    </cfRule>
  </conditionalFormatting>
  <conditionalFormatting sqref="AH6">
    <cfRule type="containsText" dxfId="83" priority="84" stopIfTrue="1" operator="containsText" text="Week">
      <formula>NOT(ISERROR(SEARCH("Week",AH6)))</formula>
    </cfRule>
  </conditionalFormatting>
  <conditionalFormatting sqref="AH6">
    <cfRule type="containsText" dxfId="82" priority="81" stopIfTrue="1" operator="containsText" text="day">
      <formula>NOT(ISERROR(SEARCH("day",AH6)))</formula>
    </cfRule>
    <cfRule type="containsText" dxfId="81" priority="82" stopIfTrue="1" operator="containsText" text="Week">
      <formula>NOT(ISERROR(SEARCH("Week",AH6)))</formula>
    </cfRule>
    <cfRule type="containsText" dxfId="80" priority="83" stopIfTrue="1" operator="containsText" text="2018">
      <formula>NOT(ISERROR(SEARCH("2018",AH6)))</formula>
    </cfRule>
  </conditionalFormatting>
  <conditionalFormatting sqref="AE7">
    <cfRule type="containsText" dxfId="79" priority="80" stopIfTrue="1" operator="containsText" text="Week">
      <formula>NOT(ISERROR(SEARCH("Week",AE7)))</formula>
    </cfRule>
  </conditionalFormatting>
  <conditionalFormatting sqref="AE7">
    <cfRule type="containsText" dxfId="78" priority="77" stopIfTrue="1" operator="containsText" text="day">
      <formula>NOT(ISERROR(SEARCH("day",AE7)))</formula>
    </cfRule>
    <cfRule type="containsText" dxfId="77" priority="78" stopIfTrue="1" operator="containsText" text="Week">
      <formula>NOT(ISERROR(SEARCH("Week",AE7)))</formula>
    </cfRule>
    <cfRule type="containsText" dxfId="76" priority="79" stopIfTrue="1" operator="containsText" text="2018">
      <formula>NOT(ISERROR(SEARCH("2018",AE7)))</formula>
    </cfRule>
  </conditionalFormatting>
  <conditionalFormatting sqref="AE7">
    <cfRule type="containsText" dxfId="75" priority="76" stopIfTrue="1" operator="containsText" text="Week">
      <formula>NOT(ISERROR(SEARCH("Week",AE7)))</formula>
    </cfRule>
  </conditionalFormatting>
  <conditionalFormatting sqref="AE7">
    <cfRule type="containsText" dxfId="74" priority="73" stopIfTrue="1" operator="containsText" text="day">
      <formula>NOT(ISERROR(SEARCH("day",AE7)))</formula>
    </cfRule>
    <cfRule type="containsText" dxfId="73" priority="74" stopIfTrue="1" operator="containsText" text="Week">
      <formula>NOT(ISERROR(SEARCH("Week",AE7)))</formula>
    </cfRule>
    <cfRule type="containsText" dxfId="72" priority="75" stopIfTrue="1" operator="containsText" text="2018">
      <formula>NOT(ISERROR(SEARCH("2018",AE7)))</formula>
    </cfRule>
  </conditionalFormatting>
  <conditionalFormatting sqref="AE7">
    <cfRule type="containsText" dxfId="71" priority="72" stopIfTrue="1" operator="containsText" text="Week">
      <formula>NOT(ISERROR(SEARCH("Week",AE7)))</formula>
    </cfRule>
  </conditionalFormatting>
  <conditionalFormatting sqref="AE7">
    <cfRule type="containsText" dxfId="70" priority="69" stopIfTrue="1" operator="containsText" text="day">
      <formula>NOT(ISERROR(SEARCH("day",AE7)))</formula>
    </cfRule>
    <cfRule type="containsText" dxfId="69" priority="70" stopIfTrue="1" operator="containsText" text="Week">
      <formula>NOT(ISERROR(SEARCH("Week",AE7)))</formula>
    </cfRule>
    <cfRule type="containsText" dxfId="68" priority="71" stopIfTrue="1" operator="containsText" text="2018">
      <formula>NOT(ISERROR(SEARCH("2018",AE7)))</formula>
    </cfRule>
  </conditionalFormatting>
  <conditionalFormatting sqref="AH7">
    <cfRule type="containsText" dxfId="67" priority="68" stopIfTrue="1" operator="containsText" text="Week">
      <formula>NOT(ISERROR(SEARCH("Week",AH7)))</formula>
    </cfRule>
  </conditionalFormatting>
  <conditionalFormatting sqref="AH7">
    <cfRule type="containsText" dxfId="66" priority="65" stopIfTrue="1" operator="containsText" text="day">
      <formula>NOT(ISERROR(SEARCH("day",AH7)))</formula>
    </cfRule>
    <cfRule type="containsText" dxfId="65" priority="66" stopIfTrue="1" operator="containsText" text="Week">
      <formula>NOT(ISERROR(SEARCH("Week",AH7)))</formula>
    </cfRule>
    <cfRule type="containsText" dxfId="64" priority="67" stopIfTrue="1" operator="containsText" text="2018">
      <formula>NOT(ISERROR(SEARCH("2018",AH7)))</formula>
    </cfRule>
  </conditionalFormatting>
  <conditionalFormatting sqref="AH7">
    <cfRule type="containsText" dxfId="63" priority="64" stopIfTrue="1" operator="containsText" text="Week">
      <formula>NOT(ISERROR(SEARCH("Week",AH7)))</formula>
    </cfRule>
  </conditionalFormatting>
  <conditionalFormatting sqref="AH7">
    <cfRule type="containsText" dxfId="62" priority="61" stopIfTrue="1" operator="containsText" text="day">
      <formula>NOT(ISERROR(SEARCH("day",AH7)))</formula>
    </cfRule>
    <cfRule type="containsText" dxfId="61" priority="62" stopIfTrue="1" operator="containsText" text="Week">
      <formula>NOT(ISERROR(SEARCH("Week",AH7)))</formula>
    </cfRule>
    <cfRule type="containsText" dxfId="60" priority="63" stopIfTrue="1" operator="containsText" text="2018">
      <formula>NOT(ISERROR(SEARCH("2018",AH7)))</formula>
    </cfRule>
  </conditionalFormatting>
  <conditionalFormatting sqref="AH7">
    <cfRule type="containsText" dxfId="59" priority="60" stopIfTrue="1" operator="containsText" text="Week">
      <formula>NOT(ISERROR(SEARCH("Week",AH7)))</formula>
    </cfRule>
  </conditionalFormatting>
  <conditionalFormatting sqref="AH7">
    <cfRule type="containsText" dxfId="58" priority="57" stopIfTrue="1" operator="containsText" text="day">
      <formula>NOT(ISERROR(SEARCH("day",AH7)))</formula>
    </cfRule>
    <cfRule type="containsText" dxfId="57" priority="58" stopIfTrue="1" operator="containsText" text="Week">
      <formula>NOT(ISERROR(SEARCH("Week",AH7)))</formula>
    </cfRule>
    <cfRule type="containsText" dxfId="56" priority="59" stopIfTrue="1" operator="containsText" text="2018">
      <formula>NOT(ISERROR(SEARCH("2018",AH7)))</formula>
    </cfRule>
  </conditionalFormatting>
  <conditionalFormatting sqref="AH7">
    <cfRule type="containsText" dxfId="55" priority="56" stopIfTrue="1" operator="containsText" text="Week">
      <formula>NOT(ISERROR(SEARCH("Week",AH7)))</formula>
    </cfRule>
  </conditionalFormatting>
  <conditionalFormatting sqref="AH7">
    <cfRule type="containsText" dxfId="54" priority="53" stopIfTrue="1" operator="containsText" text="day">
      <formula>NOT(ISERROR(SEARCH("day",AH7)))</formula>
    </cfRule>
    <cfRule type="containsText" dxfId="53" priority="54" stopIfTrue="1" operator="containsText" text="Week">
      <formula>NOT(ISERROR(SEARCH("Week",AH7)))</formula>
    </cfRule>
    <cfRule type="containsText" dxfId="52" priority="55" stopIfTrue="1" operator="containsText" text="2018">
      <formula>NOT(ISERROR(SEARCH("2018",AH7)))</formula>
    </cfRule>
  </conditionalFormatting>
  <conditionalFormatting sqref="AH7">
    <cfRule type="containsText" dxfId="51" priority="52" stopIfTrue="1" operator="containsText" text="Week">
      <formula>NOT(ISERROR(SEARCH("Week",AH7)))</formula>
    </cfRule>
  </conditionalFormatting>
  <conditionalFormatting sqref="AH7">
    <cfRule type="containsText" dxfId="50" priority="49" stopIfTrue="1" operator="containsText" text="day">
      <formula>NOT(ISERROR(SEARCH("day",AH7)))</formula>
    </cfRule>
    <cfRule type="containsText" dxfId="49" priority="50" stopIfTrue="1" operator="containsText" text="Week">
      <formula>NOT(ISERROR(SEARCH("Week",AH7)))</formula>
    </cfRule>
    <cfRule type="containsText" dxfId="48" priority="51" stopIfTrue="1" operator="containsText" text="2018">
      <formula>NOT(ISERROR(SEARCH("2018",AH7)))</formula>
    </cfRule>
  </conditionalFormatting>
  <conditionalFormatting sqref="AH8">
    <cfRule type="containsText" dxfId="47" priority="48" stopIfTrue="1" operator="containsText" text="Week">
      <formula>NOT(ISERROR(SEARCH("Week",AH8)))</formula>
    </cfRule>
  </conditionalFormatting>
  <conditionalFormatting sqref="AH8">
    <cfRule type="containsText" dxfId="46" priority="45" stopIfTrue="1" operator="containsText" text="day">
      <formula>NOT(ISERROR(SEARCH("day",AH8)))</formula>
    </cfRule>
    <cfRule type="containsText" dxfId="45" priority="46" stopIfTrue="1" operator="containsText" text="Week">
      <formula>NOT(ISERROR(SEARCH("Week",AH8)))</formula>
    </cfRule>
    <cfRule type="containsText" dxfId="44" priority="47" stopIfTrue="1" operator="containsText" text="2018">
      <formula>NOT(ISERROR(SEARCH("2018",AH8)))</formula>
    </cfRule>
  </conditionalFormatting>
  <conditionalFormatting sqref="AE9">
    <cfRule type="containsText" dxfId="43" priority="44" stopIfTrue="1" operator="containsText" text="Week">
      <formula>NOT(ISERROR(SEARCH("Week",AE9)))</formula>
    </cfRule>
  </conditionalFormatting>
  <conditionalFormatting sqref="AE9">
    <cfRule type="containsText" dxfId="42" priority="41" stopIfTrue="1" operator="containsText" text="day">
      <formula>NOT(ISERROR(SEARCH("day",AE9)))</formula>
    </cfRule>
    <cfRule type="containsText" dxfId="41" priority="42" stopIfTrue="1" operator="containsText" text="Week">
      <formula>NOT(ISERROR(SEARCH("Week",AE9)))</formula>
    </cfRule>
    <cfRule type="containsText" dxfId="40" priority="43" stopIfTrue="1" operator="containsText" text="2018">
      <formula>NOT(ISERROR(SEARCH("2018",AE9)))</formula>
    </cfRule>
  </conditionalFormatting>
  <conditionalFormatting sqref="AE9">
    <cfRule type="containsText" dxfId="39" priority="40" stopIfTrue="1" operator="containsText" text="Week">
      <formula>NOT(ISERROR(SEARCH("Week",AE9)))</formula>
    </cfRule>
  </conditionalFormatting>
  <conditionalFormatting sqref="AE9">
    <cfRule type="containsText" dxfId="38" priority="37" stopIfTrue="1" operator="containsText" text="day">
      <formula>NOT(ISERROR(SEARCH("day",AE9)))</formula>
    </cfRule>
    <cfRule type="containsText" dxfId="37" priority="38" stopIfTrue="1" operator="containsText" text="Week">
      <formula>NOT(ISERROR(SEARCH("Week",AE9)))</formula>
    </cfRule>
    <cfRule type="containsText" dxfId="36" priority="39" stopIfTrue="1" operator="containsText" text="2018">
      <formula>NOT(ISERROR(SEARCH("2018",AE9)))</formula>
    </cfRule>
  </conditionalFormatting>
  <conditionalFormatting sqref="AE9">
    <cfRule type="containsText" dxfId="35" priority="36" stopIfTrue="1" operator="containsText" text="Week">
      <formula>NOT(ISERROR(SEARCH("Week",AE9)))</formula>
    </cfRule>
  </conditionalFormatting>
  <conditionalFormatting sqref="AE9">
    <cfRule type="containsText" dxfId="34" priority="33" stopIfTrue="1" operator="containsText" text="day">
      <formula>NOT(ISERROR(SEARCH("day",AE9)))</formula>
    </cfRule>
    <cfRule type="containsText" dxfId="33" priority="34" stopIfTrue="1" operator="containsText" text="Week">
      <formula>NOT(ISERROR(SEARCH("Week",AE9)))</formula>
    </cfRule>
    <cfRule type="containsText" dxfId="32" priority="35" stopIfTrue="1" operator="containsText" text="2018">
      <formula>NOT(ISERROR(SEARCH("2018",AE9)))</formula>
    </cfRule>
  </conditionalFormatting>
  <conditionalFormatting sqref="AE9">
    <cfRule type="containsText" dxfId="31" priority="32" stopIfTrue="1" operator="containsText" text="Week">
      <formula>NOT(ISERROR(SEARCH("Week",AE9)))</formula>
    </cfRule>
  </conditionalFormatting>
  <conditionalFormatting sqref="AE9">
    <cfRule type="containsText" dxfId="30" priority="29" stopIfTrue="1" operator="containsText" text="day">
      <formula>NOT(ISERROR(SEARCH("day",AE9)))</formula>
    </cfRule>
    <cfRule type="containsText" dxfId="29" priority="30" stopIfTrue="1" operator="containsText" text="Week">
      <formula>NOT(ISERROR(SEARCH("Week",AE9)))</formula>
    </cfRule>
    <cfRule type="containsText" dxfId="28" priority="31" stopIfTrue="1" operator="containsText" text="2018">
      <formula>NOT(ISERROR(SEARCH("2018",AE9)))</formula>
    </cfRule>
  </conditionalFormatting>
  <conditionalFormatting sqref="AE9">
    <cfRule type="containsText" dxfId="27" priority="28" stopIfTrue="1" operator="containsText" text="Week">
      <formula>NOT(ISERROR(SEARCH("Week",AE9)))</formula>
    </cfRule>
  </conditionalFormatting>
  <conditionalFormatting sqref="AE9">
    <cfRule type="containsText" dxfId="26" priority="25" stopIfTrue="1" operator="containsText" text="day">
      <formula>NOT(ISERROR(SEARCH("day",AE9)))</formula>
    </cfRule>
    <cfRule type="containsText" dxfId="25" priority="26" stopIfTrue="1" operator="containsText" text="Week">
      <formula>NOT(ISERROR(SEARCH("Week",AE9)))</formula>
    </cfRule>
    <cfRule type="containsText" dxfId="24" priority="27" stopIfTrue="1" operator="containsText" text="2018">
      <formula>NOT(ISERROR(SEARCH("2018",AE9)))</formula>
    </cfRule>
  </conditionalFormatting>
  <conditionalFormatting sqref="AE9">
    <cfRule type="containsText" dxfId="23" priority="24" stopIfTrue="1" operator="containsText" text="Week">
      <formula>NOT(ISERROR(SEARCH("Week",AE9)))</formula>
    </cfRule>
  </conditionalFormatting>
  <conditionalFormatting sqref="AE9">
    <cfRule type="containsText" dxfId="22" priority="21" stopIfTrue="1" operator="containsText" text="day">
      <formula>NOT(ISERROR(SEARCH("day",AE9)))</formula>
    </cfRule>
    <cfRule type="containsText" dxfId="21" priority="22" stopIfTrue="1" operator="containsText" text="Week">
      <formula>NOT(ISERROR(SEARCH("Week",AE9)))</formula>
    </cfRule>
    <cfRule type="containsText" dxfId="20" priority="23" stopIfTrue="1" operator="containsText" text="2018">
      <formula>NOT(ISERROR(SEARCH("2018",AE9)))</formula>
    </cfRule>
  </conditionalFormatting>
  <conditionalFormatting sqref="AE9">
    <cfRule type="containsText" dxfId="19" priority="20" stopIfTrue="1" operator="containsText" text="Week">
      <formula>NOT(ISERROR(SEARCH("Week",AE9)))</formula>
    </cfRule>
  </conditionalFormatting>
  <conditionalFormatting sqref="AE9">
    <cfRule type="containsText" dxfId="18" priority="17" stopIfTrue="1" operator="containsText" text="day">
      <formula>NOT(ISERROR(SEARCH("day",AE9)))</formula>
    </cfRule>
    <cfRule type="containsText" dxfId="17" priority="18" stopIfTrue="1" operator="containsText" text="Week">
      <formula>NOT(ISERROR(SEARCH("Week",AE9)))</formula>
    </cfRule>
    <cfRule type="containsText" dxfId="16" priority="19" stopIfTrue="1" operator="containsText" text="2018">
      <formula>NOT(ISERROR(SEARCH("2018",AE9)))</formula>
    </cfRule>
  </conditionalFormatting>
  <conditionalFormatting sqref="AE9">
    <cfRule type="containsText" dxfId="15" priority="16" stopIfTrue="1" operator="containsText" text="Week">
      <formula>NOT(ISERROR(SEARCH("Week",AE9)))</formula>
    </cfRule>
  </conditionalFormatting>
  <conditionalFormatting sqref="AE9">
    <cfRule type="containsText" dxfId="14" priority="13" stopIfTrue="1" operator="containsText" text="day">
      <formula>NOT(ISERROR(SEARCH("day",AE9)))</formula>
    </cfRule>
    <cfRule type="containsText" dxfId="13" priority="14" stopIfTrue="1" operator="containsText" text="Week">
      <formula>NOT(ISERROR(SEARCH("Week",AE9)))</formula>
    </cfRule>
    <cfRule type="containsText" dxfId="12" priority="15" stopIfTrue="1" operator="containsText" text="2018">
      <formula>NOT(ISERROR(SEARCH("2018",AE9)))</formula>
    </cfRule>
  </conditionalFormatting>
  <conditionalFormatting sqref="AE9">
    <cfRule type="containsText" dxfId="11" priority="12" stopIfTrue="1" operator="containsText" text="Week">
      <formula>NOT(ISERROR(SEARCH("Week",AE9)))</formula>
    </cfRule>
  </conditionalFormatting>
  <conditionalFormatting sqref="AE9">
    <cfRule type="containsText" dxfId="10" priority="9" stopIfTrue="1" operator="containsText" text="day">
      <formula>NOT(ISERROR(SEARCH("day",AE9)))</formula>
    </cfRule>
    <cfRule type="containsText" dxfId="9" priority="10" stopIfTrue="1" operator="containsText" text="Week">
      <formula>NOT(ISERROR(SEARCH("Week",AE9)))</formula>
    </cfRule>
    <cfRule type="containsText" dxfId="8" priority="11" stopIfTrue="1" operator="containsText" text="2018">
      <formula>NOT(ISERROR(SEARCH("2018",AE9)))</formula>
    </cfRule>
  </conditionalFormatting>
  <conditionalFormatting sqref="AH9">
    <cfRule type="containsText" dxfId="7" priority="8" stopIfTrue="1" operator="containsText" text="Week">
      <formula>NOT(ISERROR(SEARCH("Week",AH9)))</formula>
    </cfRule>
  </conditionalFormatting>
  <conditionalFormatting sqref="AH9">
    <cfRule type="containsText" dxfId="6" priority="5" stopIfTrue="1" operator="containsText" text="day">
      <formula>NOT(ISERROR(SEARCH("day",AH9)))</formula>
    </cfRule>
    <cfRule type="containsText" dxfId="5" priority="6" stopIfTrue="1" operator="containsText" text="Week">
      <formula>NOT(ISERROR(SEARCH("Week",AH9)))</formula>
    </cfRule>
    <cfRule type="containsText" dxfId="4" priority="7" stopIfTrue="1" operator="containsText" text="2018">
      <formula>NOT(ISERROR(SEARCH("2018",AH9)))</formula>
    </cfRule>
  </conditionalFormatting>
  <conditionalFormatting sqref="AH9">
    <cfRule type="containsText" dxfId="3" priority="4" stopIfTrue="1" operator="containsText" text="Week">
      <formula>NOT(ISERROR(SEARCH("Week",AH9)))</formula>
    </cfRule>
  </conditionalFormatting>
  <conditionalFormatting sqref="AH9">
    <cfRule type="containsText" dxfId="2" priority="1" stopIfTrue="1" operator="containsText" text="day">
      <formula>NOT(ISERROR(SEARCH("day",AH9)))</formula>
    </cfRule>
    <cfRule type="containsText" dxfId="1" priority="2" stopIfTrue="1" operator="containsText" text="Week">
      <formula>NOT(ISERROR(SEARCH("Week",AH9)))</formula>
    </cfRule>
    <cfRule type="containsText" dxfId="0" priority="3" stopIfTrue="1" operator="containsText" text="2018">
      <formula>NOT(ISERROR(SEARCH("2018",AH9)))</formula>
    </cfRule>
  </conditionalFormatting>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36BC-3891-4768-A5FE-60C59569B844}">
  <dimension ref="A1:AR37"/>
  <sheetViews>
    <sheetView zoomScale="48" zoomScaleNormal="48" workbookViewId="0">
      <selection activeCell="AE20" sqref="AE20"/>
    </sheetView>
  </sheetViews>
  <sheetFormatPr defaultColWidth="9.140625" defaultRowHeight="18" x14ac:dyDescent="0.25"/>
  <cols>
    <col min="1" max="1" width="3.28515625" customWidth="1"/>
    <col min="2" max="2" width="5" customWidth="1"/>
    <col min="3" max="3" width="27.7109375" customWidth="1"/>
    <col min="4" max="4" width="4.85546875" customWidth="1"/>
    <col min="5" max="5" width="4.140625" customWidth="1"/>
    <col min="6" max="6" width="27.7109375" customWidth="1"/>
    <col min="7" max="7" width="4.85546875" customWidth="1"/>
    <col min="8" max="8" width="3.28515625" customWidth="1"/>
    <col min="9" max="9" width="5" customWidth="1"/>
    <col min="10" max="10" width="27.7109375" customWidth="1"/>
    <col min="11" max="11" width="4.85546875" customWidth="1"/>
    <col min="12" max="12" width="4.140625" customWidth="1"/>
    <col min="13" max="13" width="27.7109375" customWidth="1"/>
    <col min="14" max="14" width="4.85546875" customWidth="1"/>
    <col min="15" max="15" width="3.28515625" customWidth="1"/>
    <col min="16" max="16" width="5" customWidth="1"/>
    <col min="17" max="17" width="27.7109375" customWidth="1"/>
    <col min="18" max="18" width="4.85546875" customWidth="1"/>
    <col min="19" max="19" width="4.140625" customWidth="1"/>
    <col min="20" max="20" width="27.7109375" customWidth="1"/>
    <col min="21" max="21" width="4.85546875" customWidth="1"/>
    <col min="22" max="22" width="3.28515625" customWidth="1"/>
    <col min="23" max="23" width="5" customWidth="1"/>
    <col min="24" max="24" width="27.7109375" customWidth="1"/>
    <col min="25" max="25" width="4.85546875" customWidth="1"/>
    <col min="26" max="26" width="4.140625" customWidth="1"/>
    <col min="27" max="27" width="27.7109375" customWidth="1"/>
    <col min="28" max="28" width="4.85546875" customWidth="1"/>
    <col min="29" max="29" width="3.28515625" customWidth="1"/>
    <col min="30" max="30" width="5" customWidth="1"/>
    <col min="31" max="31" width="27.7109375" customWidth="1"/>
    <col min="32" max="32" width="4.85546875" customWidth="1"/>
    <col min="33" max="33" width="4.140625" customWidth="1"/>
    <col min="34" max="34" width="27.7109375" customWidth="1"/>
    <col min="35" max="35" width="4.85546875" customWidth="1"/>
    <col min="36" max="36" width="5.42578125" customWidth="1"/>
    <col min="37" max="37" width="6.5703125" style="1" customWidth="1"/>
    <col min="38" max="38" width="35" style="1" customWidth="1"/>
    <col min="39" max="39" width="4.85546875" style="1" customWidth="1"/>
    <col min="40" max="40" width="35" style="1" customWidth="1"/>
    <col min="41" max="41" width="18.140625" style="1" customWidth="1"/>
    <col min="42" max="42" width="17.5703125" customWidth="1"/>
    <col min="43" max="43" width="3.28515625" customWidth="1"/>
    <col min="44" max="44" width="5" customWidth="1"/>
    <col min="45" max="45" width="26" customWidth="1"/>
    <col min="46" max="46" width="4.85546875" customWidth="1"/>
    <col min="47" max="47" width="4.140625" customWidth="1"/>
    <col min="48" max="48" width="26" customWidth="1"/>
    <col min="49" max="49" width="4.85546875" customWidth="1"/>
    <col min="50" max="50" width="3.28515625" customWidth="1"/>
    <col min="51" max="51" width="5" customWidth="1"/>
    <col min="52" max="52" width="26" customWidth="1"/>
    <col min="53" max="53" width="4.85546875" customWidth="1"/>
    <col min="54" max="54" width="4.140625" customWidth="1"/>
    <col min="55" max="55" width="26" customWidth="1"/>
    <col min="56" max="56" width="4.85546875" customWidth="1"/>
    <col min="57" max="57" width="3.28515625" customWidth="1"/>
  </cols>
  <sheetData>
    <row r="1" spans="1:44" s="174" customFormat="1" ht="27" x14ac:dyDescent="0.25">
      <c r="A1" s="3"/>
      <c r="B1" s="4" t="s">
        <v>36</v>
      </c>
      <c r="C1" s="4"/>
      <c r="D1" s="4"/>
      <c r="E1" s="4"/>
      <c r="F1" s="4"/>
      <c r="G1" s="4"/>
      <c r="H1" s="3"/>
      <c r="I1" s="4"/>
      <c r="J1" s="4"/>
      <c r="K1" s="4"/>
      <c r="L1" s="20" t="s">
        <v>37</v>
      </c>
      <c r="M1" s="21">
        <v>16</v>
      </c>
      <c r="N1" s="4"/>
      <c r="O1" s="3"/>
      <c r="P1" s="4"/>
      <c r="R1" s="4"/>
      <c r="S1" s="20" t="s">
        <v>38</v>
      </c>
      <c r="T1" s="21">
        <v>91</v>
      </c>
      <c r="U1" s="4"/>
      <c r="V1" s="3"/>
      <c r="X1" s="20" t="s">
        <v>39</v>
      </c>
      <c r="Y1" s="4"/>
      <c r="Z1" s="4"/>
      <c r="AA1" s="19">
        <v>44775</v>
      </c>
      <c r="AB1" s="4"/>
      <c r="AC1" s="3"/>
      <c r="AD1" s="75"/>
      <c r="AE1" s="22"/>
      <c r="AF1" s="75"/>
      <c r="AG1" s="75"/>
      <c r="AH1" s="75"/>
      <c r="AI1" s="75"/>
      <c r="AJ1" s="75"/>
      <c r="AK1" s="75"/>
      <c r="AL1" s="75"/>
      <c r="AM1" s="75"/>
      <c r="AN1" s="75"/>
      <c r="AO1" s="75"/>
      <c r="AP1" s="75"/>
      <c r="AQ1" s="75"/>
      <c r="AR1" s="75"/>
    </row>
    <row r="2" spans="1:44" s="174" customFormat="1" ht="17.25" customHeight="1" x14ac:dyDescent="0.25">
      <c r="A2" s="3"/>
      <c r="B2" s="4"/>
      <c r="C2" s="175" t="s">
        <v>40</v>
      </c>
      <c r="D2" s="75">
        <f>ABS(IF(E17&lt;H17,E17,H17)+1)</f>
        <v>1</v>
      </c>
      <c r="E2" s="75" t="str">
        <f>IF(D2=10,"F"," ")</f>
        <v xml:space="preserve"> </v>
      </c>
      <c r="F2" s="29" t="str">
        <f>IF(E17="Top","Bottom", IF(E17&lt;H17, C17, F17))</f>
        <v>Top</v>
      </c>
      <c r="G2" s="4"/>
      <c r="H2" s="3"/>
      <c r="I2" s="4"/>
      <c r="J2" s="175" t="s">
        <v>40</v>
      </c>
      <c r="K2" s="75">
        <f>ABS(IF(L17&lt;O17,L17,O17)+1)</f>
        <v>1</v>
      </c>
      <c r="L2" s="75" t="str">
        <f>IF(K2=10,"F"," ")</f>
        <v xml:space="preserve"> </v>
      </c>
      <c r="M2" s="29" t="str">
        <f>IF(L17="Top","Bottom", IF(L17&lt;O17, J17, M17))</f>
        <v>Top</v>
      </c>
      <c r="N2" s="4"/>
      <c r="O2" s="3"/>
      <c r="P2" s="4"/>
      <c r="Q2" s="175" t="s">
        <v>40</v>
      </c>
      <c r="R2" s="75">
        <f>ABS(IF(S17&lt;V17,S17,V17)+1)</f>
        <v>1</v>
      </c>
      <c r="S2" s="75" t="str">
        <f>IF(R2=10,"F"," ")</f>
        <v xml:space="preserve"> </v>
      </c>
      <c r="T2" s="29" t="str">
        <f>IF(S17="Top","Bottom", IF(S17&lt;V17, Q17, T17))</f>
        <v>Top</v>
      </c>
      <c r="U2" s="4"/>
      <c r="V2" s="3"/>
      <c r="W2" s="4"/>
      <c r="X2" s="175" t="s">
        <v>40</v>
      </c>
      <c r="Y2" s="75">
        <f>ABS(IF(Z17&lt;AC17,Z17,AC17)+1)</f>
        <v>1</v>
      </c>
      <c r="Z2" s="75" t="str">
        <f>IF(Y2=10,"F"," ")</f>
        <v xml:space="preserve"> </v>
      </c>
      <c r="AA2" s="29" t="str">
        <f>IF(Z17="Top","Bottom", IF(Z17&lt;AC17, X17, AA17))</f>
        <v>Top</v>
      </c>
      <c r="AB2" s="4"/>
      <c r="AC2" s="3"/>
      <c r="AD2" s="75"/>
      <c r="AE2" s="75"/>
      <c r="AF2" s="75"/>
      <c r="AG2" s="75"/>
      <c r="AH2" s="75"/>
      <c r="AI2" s="75"/>
      <c r="AJ2" s="75"/>
      <c r="AK2" s="75"/>
      <c r="AL2" s="75"/>
      <c r="AM2" s="75"/>
      <c r="AN2" s="75"/>
      <c r="AO2" s="75"/>
      <c r="AP2" s="75"/>
      <c r="AQ2" s="75"/>
      <c r="AR2" s="75"/>
    </row>
    <row r="3" spans="1:44" s="174" customFormat="1" ht="18" customHeight="1" x14ac:dyDescent="0.25">
      <c r="A3" s="3"/>
      <c r="B3" s="5">
        <v>1</v>
      </c>
      <c r="C3" s="14" t="s">
        <v>15</v>
      </c>
      <c r="D3" s="79"/>
      <c r="E3" s="15"/>
      <c r="F3" s="16" t="s">
        <v>14</v>
      </c>
      <c r="G3" s="17"/>
      <c r="H3" s="3"/>
      <c r="I3" s="5">
        <v>2</v>
      </c>
      <c r="J3" s="14" t="s">
        <v>15</v>
      </c>
      <c r="K3" s="79"/>
      <c r="L3" s="15"/>
      <c r="M3" s="16" t="s">
        <v>14</v>
      </c>
      <c r="N3" s="17"/>
      <c r="O3" s="3"/>
      <c r="P3" s="5">
        <v>3</v>
      </c>
      <c r="Q3" s="14" t="s">
        <v>15</v>
      </c>
      <c r="R3" s="79"/>
      <c r="S3" s="15"/>
      <c r="T3" s="16" t="s">
        <v>14</v>
      </c>
      <c r="U3" s="17"/>
      <c r="V3" s="3"/>
      <c r="W3" s="5">
        <v>4</v>
      </c>
      <c r="X3" s="14" t="s">
        <v>15</v>
      </c>
      <c r="Y3" s="79"/>
      <c r="Z3" s="15"/>
      <c r="AA3" s="16" t="s">
        <v>14</v>
      </c>
      <c r="AB3" s="17"/>
      <c r="AC3" s="3"/>
      <c r="AD3" s="75"/>
      <c r="AE3" s="75" t="s">
        <v>41</v>
      </c>
      <c r="AF3" s="75"/>
      <c r="AG3" s="75"/>
      <c r="AH3" s="75"/>
      <c r="AI3" s="75"/>
      <c r="AJ3" s="75"/>
      <c r="AK3" s="75"/>
      <c r="AL3" s="24" t="s">
        <v>42</v>
      </c>
      <c r="AM3" s="24"/>
      <c r="AN3" s="24"/>
      <c r="AO3" s="176" t="s">
        <v>43</v>
      </c>
      <c r="AP3" s="75"/>
      <c r="AQ3" s="75"/>
      <c r="AR3" s="75"/>
    </row>
    <row r="4" spans="1:44" s="174" customFormat="1" ht="18" customHeight="1" x14ac:dyDescent="0.25">
      <c r="A4" s="77"/>
      <c r="C4" s="172"/>
      <c r="D4" s="173"/>
      <c r="E4" s="18"/>
      <c r="F4" s="17"/>
      <c r="G4" s="17"/>
      <c r="H4" s="77"/>
      <c r="I4" s="5"/>
      <c r="J4" s="172"/>
      <c r="K4" s="173"/>
      <c r="L4" s="18"/>
      <c r="M4" s="17"/>
      <c r="N4" s="17"/>
      <c r="O4" s="77"/>
      <c r="P4" s="5"/>
      <c r="Q4" s="172"/>
      <c r="R4" s="173"/>
      <c r="S4" s="18"/>
      <c r="T4" s="17"/>
      <c r="U4" s="17"/>
      <c r="V4" s="77"/>
      <c r="W4" s="5"/>
      <c r="X4" s="172"/>
      <c r="Y4" s="173"/>
      <c r="Z4" s="18"/>
      <c r="AA4" s="17"/>
      <c r="AB4" s="17"/>
      <c r="AC4" s="77"/>
      <c r="AD4" s="75">
        <v>1</v>
      </c>
      <c r="AE4" s="75"/>
      <c r="AF4" s="75"/>
      <c r="AG4" s="75"/>
      <c r="AH4" s="75"/>
      <c r="AI4" s="75"/>
      <c r="AJ4" s="75"/>
      <c r="AK4" s="75"/>
      <c r="AL4" s="33" t="s">
        <v>48</v>
      </c>
      <c r="AM4" s="34" t="s">
        <v>45</v>
      </c>
      <c r="AN4" s="33" t="s">
        <v>68</v>
      </c>
      <c r="AO4" s="35">
        <v>0.77777777777777779</v>
      </c>
      <c r="AP4" s="75"/>
      <c r="AQ4" s="75"/>
      <c r="AR4" s="75"/>
    </row>
    <row r="5" spans="1:44" s="174" customFormat="1" x14ac:dyDescent="0.25">
      <c r="A5" s="77"/>
      <c r="C5" s="78" t="str">
        <f>AL26</f>
        <v>Tyler Daniels</v>
      </c>
      <c r="D5" s="80">
        <f>SUM(D7:D16)</f>
        <v>0</v>
      </c>
      <c r="E5" s="81" t="s">
        <v>45</v>
      </c>
      <c r="F5" s="78" t="str">
        <f>AN26</f>
        <v>Mike Beimel</v>
      </c>
      <c r="G5" s="80">
        <f>SUM(G7:G16)</f>
        <v>0</v>
      </c>
      <c r="H5" s="77"/>
      <c r="I5" s="79"/>
      <c r="J5" s="78" t="str">
        <f>AL27</f>
        <v>Bucky Pollick</v>
      </c>
      <c r="K5" s="80">
        <f>SUM(K7:K16)</f>
        <v>0</v>
      </c>
      <c r="L5" s="81" t="s">
        <v>45</v>
      </c>
      <c r="M5" s="78" t="str">
        <f>AN27</f>
        <v>Andrew Bacha</v>
      </c>
      <c r="N5" s="80">
        <f>SUM(N7:N16)</f>
        <v>0</v>
      </c>
      <c r="O5" s="77"/>
      <c r="P5" s="79"/>
      <c r="Q5" s="78" t="str">
        <f>AL28</f>
        <v>Jimmy Brown</v>
      </c>
      <c r="R5" s="80">
        <f>SUM(R7:R16)</f>
        <v>0</v>
      </c>
      <c r="S5" s="81" t="s">
        <v>45</v>
      </c>
      <c r="T5" s="78" t="str">
        <f>AN28</f>
        <v>Brandon Tyra</v>
      </c>
      <c r="U5" s="80">
        <f>SUM(U7:U16)</f>
        <v>0</v>
      </c>
      <c r="V5" s="77"/>
      <c r="W5" s="79"/>
      <c r="X5" s="78" t="str">
        <f>AL29</f>
        <v>Will Higginbotham</v>
      </c>
      <c r="Y5" s="80">
        <f>SUM(Y7:Y16)</f>
        <v>0</v>
      </c>
      <c r="Z5" s="81" t="s">
        <v>45</v>
      </c>
      <c r="AA5" s="78" t="str">
        <f>AN29</f>
        <v>Jared Lemin</v>
      </c>
      <c r="AB5" s="80">
        <f>SUM(AB7:AB16)</f>
        <v>0</v>
      </c>
      <c r="AC5" s="77"/>
      <c r="AD5" s="75">
        <v>2</v>
      </c>
      <c r="AE5" s="75"/>
      <c r="AF5" s="75"/>
      <c r="AG5" s="75"/>
      <c r="AH5" s="75"/>
      <c r="AI5" s="75"/>
      <c r="AJ5" s="75"/>
      <c r="AK5" s="75"/>
      <c r="AL5" s="76" t="s">
        <v>63</v>
      </c>
      <c r="AM5" s="30" t="s">
        <v>45</v>
      </c>
      <c r="AN5" s="76" t="s">
        <v>54</v>
      </c>
      <c r="AO5" s="31">
        <v>0.79513888888888884</v>
      </c>
      <c r="AP5" s="75"/>
      <c r="AQ5" s="75"/>
      <c r="AR5" s="75"/>
    </row>
    <row r="6" spans="1:44" s="174" customFormat="1" x14ac:dyDescent="0.25">
      <c r="A6" s="77"/>
      <c r="C6" s="79"/>
      <c r="E6" s="32">
        <v>-1</v>
      </c>
      <c r="F6" s="79"/>
      <c r="H6" s="77"/>
      <c r="I6" s="79"/>
      <c r="J6" s="79"/>
      <c r="L6" s="32">
        <v>-1</v>
      </c>
      <c r="M6" s="79"/>
      <c r="O6" s="77"/>
      <c r="P6" s="79"/>
      <c r="Q6" s="79"/>
      <c r="S6" s="32">
        <v>-1</v>
      </c>
      <c r="T6" s="79"/>
      <c r="V6" s="77"/>
      <c r="W6" s="79"/>
      <c r="X6" s="79"/>
      <c r="Z6" s="32">
        <v>-1</v>
      </c>
      <c r="AA6" s="79"/>
      <c r="AC6" s="77"/>
      <c r="AD6" s="75">
        <v>3</v>
      </c>
      <c r="AE6" s="75"/>
      <c r="AF6" s="75"/>
      <c r="AG6" s="75"/>
      <c r="AH6" s="75"/>
      <c r="AI6" s="75"/>
      <c r="AJ6" s="75"/>
      <c r="AK6" s="75"/>
      <c r="AL6" s="76" t="s">
        <v>60</v>
      </c>
      <c r="AM6" s="30" t="s">
        <v>45</v>
      </c>
      <c r="AN6" s="76" t="s">
        <v>71</v>
      </c>
      <c r="AO6" s="31">
        <v>0.79513888888888884</v>
      </c>
      <c r="AP6" s="75"/>
      <c r="AQ6" s="75"/>
      <c r="AR6" s="75"/>
    </row>
    <row r="7" spans="1:44" s="174" customFormat="1" x14ac:dyDescent="0.25">
      <c r="A7" s="6"/>
      <c r="B7" s="10"/>
      <c r="C7" s="7" t="s">
        <v>51</v>
      </c>
      <c r="D7" s="7">
        <v>0</v>
      </c>
      <c r="E7" s="32">
        <v>-1</v>
      </c>
      <c r="F7" s="13" t="s">
        <v>52</v>
      </c>
      <c r="G7" s="10">
        <f>IF(D2&gt;1,1,0)</f>
        <v>0</v>
      </c>
      <c r="H7" s="6"/>
      <c r="I7" s="10"/>
      <c r="J7" s="7" t="s">
        <v>51</v>
      </c>
      <c r="K7" s="7">
        <v>0</v>
      </c>
      <c r="L7" s="32">
        <v>-1</v>
      </c>
      <c r="M7" s="13" t="s">
        <v>52</v>
      </c>
      <c r="N7" s="10">
        <f>IF(K2&gt;1,1,0)</f>
        <v>0</v>
      </c>
      <c r="O7" s="6"/>
      <c r="P7" s="10"/>
      <c r="Q7" s="7" t="s">
        <v>51</v>
      </c>
      <c r="R7" s="7">
        <v>0</v>
      </c>
      <c r="S7" s="32">
        <v>-1</v>
      </c>
      <c r="T7" s="13" t="s">
        <v>52</v>
      </c>
      <c r="U7" s="10">
        <f>IF(R2&gt;1,1,0)</f>
        <v>0</v>
      </c>
      <c r="V7" s="6"/>
      <c r="W7" s="10"/>
      <c r="X7" s="7" t="s">
        <v>51</v>
      </c>
      <c r="Y7" s="7">
        <v>0</v>
      </c>
      <c r="Z7" s="32">
        <v>-1</v>
      </c>
      <c r="AA7" s="13" t="s">
        <v>52</v>
      </c>
      <c r="AB7" s="10">
        <f>IF(Y2&gt;1,1,0)</f>
        <v>0</v>
      </c>
      <c r="AC7" s="6"/>
      <c r="AD7" s="75">
        <v>4</v>
      </c>
      <c r="AE7" s="75"/>
      <c r="AF7" s="75"/>
      <c r="AG7" s="75"/>
      <c r="AH7" s="75"/>
      <c r="AI7" s="75"/>
      <c r="AJ7" s="75"/>
      <c r="AK7" s="75"/>
      <c r="AL7" s="76" t="s">
        <v>49</v>
      </c>
      <c r="AM7" s="30" t="s">
        <v>45</v>
      </c>
      <c r="AN7" s="76" t="s">
        <v>62</v>
      </c>
      <c r="AO7" s="31">
        <v>0.79513888888888884</v>
      </c>
      <c r="AP7" s="75"/>
      <c r="AQ7" s="75"/>
      <c r="AR7" s="75"/>
    </row>
    <row r="8" spans="1:44" s="174" customFormat="1" x14ac:dyDescent="0.25">
      <c r="A8" s="6"/>
      <c r="B8" s="8">
        <v>4</v>
      </c>
      <c r="C8" s="25" t="s">
        <v>72</v>
      </c>
      <c r="D8" s="36">
        <f>_xlfn.IFNA(IF(MATCH(C8,$AE$4:$AE$19, 0)&gt;0, $B8), 0)</f>
        <v>0</v>
      </c>
      <c r="E8" s="32">
        <f>COUNTIF($AE$4:$AE$35,C8)</f>
        <v>0</v>
      </c>
      <c r="F8" s="25" t="s">
        <v>68</v>
      </c>
      <c r="G8" s="36">
        <f>_xlfn.IFNA(IF(MATCH(F8,$AE$4:$AE$19, 0)&gt;0, $B8), 0)</f>
        <v>0</v>
      </c>
      <c r="H8" s="37">
        <f>COUNTIF($AE$4:$AE$35,F8)</f>
        <v>0</v>
      </c>
      <c r="I8" s="8">
        <v>4</v>
      </c>
      <c r="J8" s="25" t="s">
        <v>66</v>
      </c>
      <c r="K8" s="36">
        <f>_xlfn.IFNA(IF(MATCH(J8,$AE$4:$AE$19, 0)&gt;0, $B8), 0)</f>
        <v>0</v>
      </c>
      <c r="L8" s="32">
        <f>COUNTIF($AE$4:$AE$35,J8)</f>
        <v>0</v>
      </c>
      <c r="M8" s="25" t="s">
        <v>68</v>
      </c>
      <c r="N8" s="36">
        <f>_xlfn.IFNA(IF(MATCH(M8,$AE$4:$AE$19, 0)&gt;0, $B8), 0)</f>
        <v>0</v>
      </c>
      <c r="O8" s="37">
        <f>COUNTIF($AE$4:$AE$35,M8)</f>
        <v>0</v>
      </c>
      <c r="P8" s="8">
        <v>4</v>
      </c>
      <c r="Q8" s="25" t="s">
        <v>72</v>
      </c>
      <c r="R8" s="36">
        <f>_xlfn.IFNA(IF(MATCH(Q8,$AE$4:$AE$19, 0)&gt;0, $B8), 0)</f>
        <v>0</v>
      </c>
      <c r="S8" s="32">
        <f>COUNTIF($AE$4:$AE$35,Q8)</f>
        <v>0</v>
      </c>
      <c r="T8" s="25" t="s">
        <v>72</v>
      </c>
      <c r="U8" s="36">
        <f>_xlfn.IFNA(IF(MATCH(T8,$AE$4:$AE$19, 0)&gt;0, $B8), 0)</f>
        <v>0</v>
      </c>
      <c r="V8" s="37">
        <f>COUNTIF($AE$4:$AE$35,T8)</f>
        <v>0</v>
      </c>
      <c r="W8" s="8">
        <v>4</v>
      </c>
      <c r="X8" s="25" t="s">
        <v>72</v>
      </c>
      <c r="Y8" s="36">
        <f>_xlfn.IFNA(IF(MATCH(X8,$AE$4:$AE$19, 0)&gt;0, $B8), 0)</f>
        <v>0</v>
      </c>
      <c r="Z8" s="32">
        <f>COUNTIF($AE$4:$AE$35,X8)</f>
        <v>0</v>
      </c>
      <c r="AA8" s="25" t="s">
        <v>50</v>
      </c>
      <c r="AB8" s="36">
        <f>_xlfn.IFNA(IF(MATCH(AA8,$AE$4:$AE$19, 0)&gt;0, $B8), 0)</f>
        <v>0</v>
      </c>
      <c r="AC8" s="37">
        <f>COUNTIF($AE$4:$AE$35,AA8)</f>
        <v>0</v>
      </c>
      <c r="AD8" s="75">
        <v>5</v>
      </c>
      <c r="AE8" s="75"/>
      <c r="AF8" s="75"/>
      <c r="AG8" s="75"/>
      <c r="AH8" s="75"/>
      <c r="AI8" s="75"/>
      <c r="AJ8" s="75"/>
      <c r="AK8" s="75"/>
      <c r="AL8" s="76" t="s">
        <v>75</v>
      </c>
      <c r="AM8" s="30" t="s">
        <v>45</v>
      </c>
      <c r="AN8" s="76" t="s">
        <v>47</v>
      </c>
      <c r="AO8" s="31">
        <v>0.79861111111111116</v>
      </c>
      <c r="AP8" s="75"/>
      <c r="AQ8" s="75"/>
      <c r="AR8" s="75"/>
    </row>
    <row r="9" spans="1:44" s="174" customFormat="1" x14ac:dyDescent="0.25">
      <c r="A9" s="6"/>
      <c r="B9" s="8">
        <v>3</v>
      </c>
      <c r="C9" s="25" t="s">
        <v>68</v>
      </c>
      <c r="D9" s="36">
        <f t="shared" ref="D9:D16" si="0">_xlfn.IFNA(IF(MATCH(C9,$AE$4:$AE$19, 0)&gt;0, $B9), 0)</f>
        <v>0</v>
      </c>
      <c r="E9" s="32">
        <f t="shared" ref="E9:E16" si="1">COUNTIF($AE$4:$AE$35,C9)</f>
        <v>0</v>
      </c>
      <c r="F9" s="25" t="s">
        <v>64</v>
      </c>
      <c r="G9" s="36">
        <f t="shared" ref="G9:G16" si="2">_xlfn.IFNA(IF(MATCH(F9,$AE$4:$AE$19, 0)&gt;0, $B9), 0)</f>
        <v>0</v>
      </c>
      <c r="H9" s="37">
        <f t="shared" ref="H9:H16" si="3">COUNTIF($AE$4:$AE$35,F9)</f>
        <v>0</v>
      </c>
      <c r="I9" s="8">
        <v>3</v>
      </c>
      <c r="J9" s="25" t="s">
        <v>69</v>
      </c>
      <c r="K9" s="36">
        <f t="shared" ref="K9:K16" si="4">_xlfn.IFNA(IF(MATCH(J9,$AE$4:$AE$19, 0)&gt;0, $B9), 0)</f>
        <v>0</v>
      </c>
      <c r="L9" s="32">
        <f t="shared" ref="L9:L16" si="5">COUNTIF($AE$4:$AE$35,J9)</f>
        <v>0</v>
      </c>
      <c r="M9" s="25" t="s">
        <v>50</v>
      </c>
      <c r="N9" s="36">
        <f t="shared" ref="N9:N16" si="6">_xlfn.IFNA(IF(MATCH(M9,$AE$4:$AE$19, 0)&gt;0, $B9), 0)</f>
        <v>0</v>
      </c>
      <c r="O9" s="37">
        <f t="shared" ref="O9:O16" si="7">COUNTIF($AE$4:$AE$35,M9)</f>
        <v>0</v>
      </c>
      <c r="P9" s="8">
        <v>3</v>
      </c>
      <c r="Q9" s="25" t="s">
        <v>76</v>
      </c>
      <c r="R9" s="36">
        <f t="shared" ref="R9:R16" si="8">_xlfn.IFNA(IF(MATCH(Q9,$AE$4:$AE$19, 0)&gt;0, $B9), 0)</f>
        <v>0</v>
      </c>
      <c r="S9" s="32">
        <f t="shared" ref="S9:S16" si="9">COUNTIF($AE$4:$AE$35,Q9)</f>
        <v>0</v>
      </c>
      <c r="T9" s="25" t="s">
        <v>50</v>
      </c>
      <c r="U9" s="36">
        <f t="shared" ref="U9:U16" si="10">_xlfn.IFNA(IF(MATCH(T9,$AE$4:$AE$19, 0)&gt;0, $B9), 0)</f>
        <v>0</v>
      </c>
      <c r="V9" s="37">
        <f t="shared" ref="V9:V16" si="11">COUNTIF($AE$4:$AE$35,T9)</f>
        <v>0</v>
      </c>
      <c r="W9" s="8">
        <v>3</v>
      </c>
      <c r="X9" s="25" t="s">
        <v>68</v>
      </c>
      <c r="Y9" s="36">
        <f t="shared" ref="Y9:Y16" si="12">_xlfn.IFNA(IF(MATCH(X9,$AE$4:$AE$19, 0)&gt;0, $B9), 0)</f>
        <v>0</v>
      </c>
      <c r="Z9" s="32">
        <f t="shared" ref="Z9:Z16" si="13">COUNTIF($AE$4:$AE$35,X9)</f>
        <v>0</v>
      </c>
      <c r="AA9" s="25" t="s">
        <v>66</v>
      </c>
      <c r="AB9" s="36">
        <f t="shared" ref="AB9:AB16" si="14">_xlfn.IFNA(IF(MATCH(AA9,$AE$4:$AE$19, 0)&gt;0, $B9), 0)</f>
        <v>0</v>
      </c>
      <c r="AC9" s="37">
        <f t="shared" ref="AC9:AC16" si="15">COUNTIF($AE$4:$AE$35,AA9)</f>
        <v>0</v>
      </c>
      <c r="AD9" s="75">
        <v>6</v>
      </c>
      <c r="AE9" s="75"/>
      <c r="AF9" s="75"/>
      <c r="AG9" s="75"/>
      <c r="AH9" s="75"/>
      <c r="AI9" s="75"/>
      <c r="AJ9" s="75"/>
      <c r="AK9" s="75"/>
      <c r="AL9" s="76" t="s">
        <v>65</v>
      </c>
      <c r="AM9" s="30" t="s">
        <v>45</v>
      </c>
      <c r="AN9" s="76" t="s">
        <v>55</v>
      </c>
      <c r="AO9" s="31">
        <v>0.79861111111111116</v>
      </c>
      <c r="AP9" s="75"/>
      <c r="AQ9" s="75"/>
      <c r="AR9" s="75"/>
    </row>
    <row r="10" spans="1:44" s="174" customFormat="1" x14ac:dyDescent="0.25">
      <c r="A10" s="6"/>
      <c r="B10" s="8">
        <v>2</v>
      </c>
      <c r="C10" s="25" t="s">
        <v>50</v>
      </c>
      <c r="D10" s="36">
        <f t="shared" si="0"/>
        <v>0</v>
      </c>
      <c r="E10" s="32">
        <f t="shared" si="1"/>
        <v>0</v>
      </c>
      <c r="F10" s="25" t="s">
        <v>66</v>
      </c>
      <c r="G10" s="36">
        <f t="shared" si="2"/>
        <v>0</v>
      </c>
      <c r="H10" s="37">
        <f t="shared" si="3"/>
        <v>0</v>
      </c>
      <c r="I10" s="8">
        <v>2</v>
      </c>
      <c r="J10" s="25" t="s">
        <v>72</v>
      </c>
      <c r="K10" s="36">
        <f t="shared" si="4"/>
        <v>0</v>
      </c>
      <c r="L10" s="32">
        <f t="shared" si="5"/>
        <v>0</v>
      </c>
      <c r="M10" s="25" t="s">
        <v>65</v>
      </c>
      <c r="N10" s="36">
        <f t="shared" si="6"/>
        <v>0</v>
      </c>
      <c r="O10" s="37">
        <f t="shared" si="7"/>
        <v>0</v>
      </c>
      <c r="P10" s="8">
        <v>2</v>
      </c>
      <c r="Q10" s="25" t="s">
        <v>58</v>
      </c>
      <c r="R10" s="36">
        <f t="shared" si="8"/>
        <v>0</v>
      </c>
      <c r="S10" s="32">
        <f t="shared" si="9"/>
        <v>0</v>
      </c>
      <c r="T10" s="25" t="s">
        <v>48</v>
      </c>
      <c r="U10" s="36">
        <f t="shared" si="10"/>
        <v>0</v>
      </c>
      <c r="V10" s="37">
        <f t="shared" si="11"/>
        <v>0</v>
      </c>
      <c r="W10" s="8">
        <v>2</v>
      </c>
      <c r="X10" s="25" t="s">
        <v>50</v>
      </c>
      <c r="Y10" s="36">
        <f t="shared" si="12"/>
        <v>0</v>
      </c>
      <c r="Z10" s="32">
        <f t="shared" si="13"/>
        <v>0</v>
      </c>
      <c r="AA10" s="25" t="s">
        <v>68</v>
      </c>
      <c r="AB10" s="36">
        <f t="shared" si="14"/>
        <v>0</v>
      </c>
      <c r="AC10" s="37">
        <f t="shared" si="15"/>
        <v>0</v>
      </c>
      <c r="AD10" s="75">
        <v>7</v>
      </c>
      <c r="AE10" s="75"/>
      <c r="AF10" s="75"/>
      <c r="AG10" s="75"/>
      <c r="AH10" s="75"/>
      <c r="AI10" s="75"/>
      <c r="AJ10" s="75"/>
      <c r="AK10" s="75"/>
      <c r="AL10" s="76" t="s">
        <v>61</v>
      </c>
      <c r="AM10" s="30" t="s">
        <v>45</v>
      </c>
      <c r="AN10" s="76" t="s">
        <v>56</v>
      </c>
      <c r="AO10" s="31">
        <v>0.80555555555555547</v>
      </c>
      <c r="AP10" s="75"/>
      <c r="AQ10" s="75"/>
      <c r="AR10" s="75"/>
    </row>
    <row r="11" spans="1:44" s="174" customFormat="1" x14ac:dyDescent="0.25">
      <c r="A11" s="6"/>
      <c r="B11" s="8">
        <v>1</v>
      </c>
      <c r="C11" s="25" t="s">
        <v>66</v>
      </c>
      <c r="D11" s="36">
        <f t="shared" si="0"/>
        <v>0</v>
      </c>
      <c r="E11" s="32">
        <f t="shared" si="1"/>
        <v>0</v>
      </c>
      <c r="F11" s="25" t="s">
        <v>50</v>
      </c>
      <c r="G11" s="36">
        <f t="shared" si="2"/>
        <v>0</v>
      </c>
      <c r="H11" s="37">
        <f t="shared" si="3"/>
        <v>0</v>
      </c>
      <c r="I11" s="8">
        <v>1</v>
      </c>
      <c r="J11" s="25" t="s">
        <v>48</v>
      </c>
      <c r="K11" s="36">
        <f t="shared" si="4"/>
        <v>0</v>
      </c>
      <c r="L11" s="32">
        <f t="shared" si="5"/>
        <v>0</v>
      </c>
      <c r="M11" s="25" t="s">
        <v>75</v>
      </c>
      <c r="N11" s="36">
        <f t="shared" si="6"/>
        <v>0</v>
      </c>
      <c r="O11" s="37">
        <f t="shared" si="7"/>
        <v>0</v>
      </c>
      <c r="P11" s="8">
        <v>1</v>
      </c>
      <c r="Q11" s="25" t="s">
        <v>48</v>
      </c>
      <c r="R11" s="36">
        <f t="shared" si="8"/>
        <v>0</v>
      </c>
      <c r="S11" s="32">
        <f t="shared" si="9"/>
        <v>0</v>
      </c>
      <c r="T11" s="25" t="s">
        <v>69</v>
      </c>
      <c r="U11" s="36">
        <f t="shared" si="10"/>
        <v>0</v>
      </c>
      <c r="V11" s="37">
        <f t="shared" si="11"/>
        <v>0</v>
      </c>
      <c r="W11" s="8">
        <v>1</v>
      </c>
      <c r="X11" s="25" t="s">
        <v>66</v>
      </c>
      <c r="Y11" s="36">
        <f t="shared" si="12"/>
        <v>0</v>
      </c>
      <c r="Z11" s="32">
        <f t="shared" si="13"/>
        <v>0</v>
      </c>
      <c r="AA11" s="25" t="s">
        <v>64</v>
      </c>
      <c r="AB11" s="36">
        <f t="shared" si="14"/>
        <v>0</v>
      </c>
      <c r="AC11" s="37">
        <f t="shared" si="15"/>
        <v>0</v>
      </c>
      <c r="AD11" s="75">
        <v>8</v>
      </c>
      <c r="AE11" s="75"/>
      <c r="AF11" s="75"/>
      <c r="AG11" s="75"/>
      <c r="AH11" s="75"/>
      <c r="AI11" s="75"/>
      <c r="AJ11" s="75"/>
      <c r="AK11" s="75"/>
      <c r="AL11" s="76" t="s">
        <v>46</v>
      </c>
      <c r="AM11" s="30" t="s">
        <v>45</v>
      </c>
      <c r="AN11" s="76" t="s">
        <v>73</v>
      </c>
      <c r="AO11" s="39">
        <v>0.81944444444444453</v>
      </c>
      <c r="AP11" s="75"/>
      <c r="AQ11" s="75"/>
      <c r="AR11" s="75"/>
    </row>
    <row r="12" spans="1:44" s="174" customFormat="1" x14ac:dyDescent="0.25">
      <c r="A12" s="6"/>
      <c r="B12" s="9">
        <v>4</v>
      </c>
      <c r="C12" s="72" t="s">
        <v>60</v>
      </c>
      <c r="D12" s="36">
        <f t="shared" si="0"/>
        <v>0</v>
      </c>
      <c r="E12" s="32">
        <f t="shared" si="1"/>
        <v>0</v>
      </c>
      <c r="F12" s="72" t="s">
        <v>62</v>
      </c>
      <c r="G12" s="36">
        <f t="shared" si="2"/>
        <v>0</v>
      </c>
      <c r="H12" s="37">
        <f t="shared" si="3"/>
        <v>0</v>
      </c>
      <c r="I12" s="9">
        <v>4</v>
      </c>
      <c r="J12" s="72" t="s">
        <v>56</v>
      </c>
      <c r="K12" s="36">
        <f t="shared" si="4"/>
        <v>0</v>
      </c>
      <c r="L12" s="32">
        <f t="shared" si="5"/>
        <v>0</v>
      </c>
      <c r="M12" s="72" t="s">
        <v>60</v>
      </c>
      <c r="N12" s="36">
        <f t="shared" si="6"/>
        <v>0</v>
      </c>
      <c r="O12" s="37">
        <f t="shared" si="7"/>
        <v>0</v>
      </c>
      <c r="P12" s="9">
        <v>4</v>
      </c>
      <c r="Q12" s="72" t="s">
        <v>59</v>
      </c>
      <c r="R12" s="36">
        <f t="shared" si="8"/>
        <v>0</v>
      </c>
      <c r="S12" s="32">
        <f t="shared" si="9"/>
        <v>0</v>
      </c>
      <c r="T12" s="72" t="s">
        <v>63</v>
      </c>
      <c r="U12" s="36">
        <f t="shared" si="10"/>
        <v>0</v>
      </c>
      <c r="V12" s="37">
        <f t="shared" si="11"/>
        <v>0</v>
      </c>
      <c r="W12" s="9">
        <v>4</v>
      </c>
      <c r="X12" s="72" t="s">
        <v>62</v>
      </c>
      <c r="Y12" s="36">
        <f t="shared" si="12"/>
        <v>0</v>
      </c>
      <c r="Z12" s="32">
        <f t="shared" si="13"/>
        <v>0</v>
      </c>
      <c r="AA12" s="74" t="s">
        <v>68</v>
      </c>
      <c r="AB12" s="36">
        <f t="shared" si="14"/>
        <v>0</v>
      </c>
      <c r="AC12" s="37">
        <f t="shared" si="15"/>
        <v>0</v>
      </c>
      <c r="AD12" s="75">
        <v>9</v>
      </c>
      <c r="AE12" s="75"/>
      <c r="AF12" s="75"/>
      <c r="AG12" s="75"/>
      <c r="AH12" s="75"/>
      <c r="AI12" s="75"/>
      <c r="AJ12" s="75"/>
      <c r="AK12" s="75"/>
      <c r="AL12" s="76" t="s">
        <v>53</v>
      </c>
      <c r="AM12" s="30" t="s">
        <v>45</v>
      </c>
      <c r="AN12" s="76" t="s">
        <v>67</v>
      </c>
      <c r="AO12" s="39">
        <v>0.82291666666666663</v>
      </c>
      <c r="AP12" s="75"/>
      <c r="AQ12" s="75"/>
      <c r="AR12" s="75"/>
    </row>
    <row r="13" spans="1:44" s="174" customFormat="1" x14ac:dyDescent="0.25">
      <c r="A13" s="6"/>
      <c r="B13" s="9">
        <v>3</v>
      </c>
      <c r="C13" s="72" t="s">
        <v>56</v>
      </c>
      <c r="D13" s="36">
        <f t="shared" si="0"/>
        <v>0</v>
      </c>
      <c r="E13" s="32">
        <f t="shared" si="1"/>
        <v>0</v>
      </c>
      <c r="F13" s="72" t="s">
        <v>47</v>
      </c>
      <c r="G13" s="36">
        <f t="shared" si="2"/>
        <v>0</v>
      </c>
      <c r="H13" s="37">
        <f t="shared" si="3"/>
        <v>0</v>
      </c>
      <c r="I13" s="9">
        <v>3</v>
      </c>
      <c r="J13" s="72" t="s">
        <v>59</v>
      </c>
      <c r="K13" s="36">
        <f t="shared" si="4"/>
        <v>0</v>
      </c>
      <c r="L13" s="32">
        <f t="shared" si="5"/>
        <v>0</v>
      </c>
      <c r="M13" s="72" t="s">
        <v>72</v>
      </c>
      <c r="N13" s="36">
        <f t="shared" si="6"/>
        <v>0</v>
      </c>
      <c r="O13" s="37">
        <f t="shared" si="7"/>
        <v>0</v>
      </c>
      <c r="P13" s="9">
        <v>3</v>
      </c>
      <c r="Q13" s="72" t="s">
        <v>63</v>
      </c>
      <c r="R13" s="36">
        <f t="shared" si="8"/>
        <v>0</v>
      </c>
      <c r="S13" s="32">
        <f t="shared" si="9"/>
        <v>0</v>
      </c>
      <c r="T13" s="72" t="s">
        <v>73</v>
      </c>
      <c r="U13" s="36">
        <f t="shared" si="10"/>
        <v>0</v>
      </c>
      <c r="V13" s="37">
        <f t="shared" si="11"/>
        <v>0</v>
      </c>
      <c r="W13" s="9">
        <v>3</v>
      </c>
      <c r="X13" s="72" t="s">
        <v>65</v>
      </c>
      <c r="Y13" s="36">
        <f t="shared" si="12"/>
        <v>0</v>
      </c>
      <c r="Z13" s="32">
        <f t="shared" si="13"/>
        <v>0</v>
      </c>
      <c r="AA13" s="74" t="s">
        <v>64</v>
      </c>
      <c r="AB13" s="36">
        <f t="shared" si="14"/>
        <v>0</v>
      </c>
      <c r="AC13" s="37">
        <f t="shared" si="15"/>
        <v>0</v>
      </c>
      <c r="AD13" s="75">
        <v>10</v>
      </c>
      <c r="AE13" s="75"/>
      <c r="AF13" s="75"/>
      <c r="AG13" s="75"/>
      <c r="AH13" s="75"/>
      <c r="AI13" s="75"/>
      <c r="AJ13" s="75"/>
      <c r="AK13" s="75"/>
      <c r="AL13" s="33" t="s">
        <v>64</v>
      </c>
      <c r="AM13" s="34" t="s">
        <v>45</v>
      </c>
      <c r="AN13" s="33" t="s">
        <v>69</v>
      </c>
      <c r="AO13" s="42">
        <v>0.83680555555555547</v>
      </c>
      <c r="AP13" s="75"/>
      <c r="AQ13" s="75"/>
      <c r="AR13" s="75"/>
    </row>
    <row r="14" spans="1:44" s="174" customFormat="1" x14ac:dyDescent="0.25">
      <c r="A14" s="6"/>
      <c r="B14" s="9">
        <v>2</v>
      </c>
      <c r="C14" s="72" t="s">
        <v>67</v>
      </c>
      <c r="D14" s="36">
        <f t="shared" si="0"/>
        <v>0</v>
      </c>
      <c r="E14" s="32">
        <f t="shared" si="1"/>
        <v>0</v>
      </c>
      <c r="F14" s="72" t="s">
        <v>73</v>
      </c>
      <c r="G14" s="36">
        <f t="shared" si="2"/>
        <v>0</v>
      </c>
      <c r="H14" s="37">
        <f t="shared" si="3"/>
        <v>0</v>
      </c>
      <c r="I14" s="9">
        <v>2</v>
      </c>
      <c r="J14" s="72" t="s">
        <v>55</v>
      </c>
      <c r="K14" s="36">
        <f t="shared" si="4"/>
        <v>0</v>
      </c>
      <c r="L14" s="32">
        <f t="shared" si="5"/>
        <v>0</v>
      </c>
      <c r="M14" s="72" t="s">
        <v>76</v>
      </c>
      <c r="N14" s="36">
        <f t="shared" si="6"/>
        <v>0</v>
      </c>
      <c r="O14" s="37">
        <f t="shared" si="7"/>
        <v>0</v>
      </c>
      <c r="P14" s="9">
        <v>2</v>
      </c>
      <c r="Q14" s="72" t="s">
        <v>56</v>
      </c>
      <c r="R14" s="36">
        <f t="shared" si="8"/>
        <v>0</v>
      </c>
      <c r="S14" s="32">
        <f t="shared" si="9"/>
        <v>0</v>
      </c>
      <c r="T14" s="72" t="s">
        <v>59</v>
      </c>
      <c r="U14" s="36">
        <f t="shared" si="10"/>
        <v>0</v>
      </c>
      <c r="V14" s="37">
        <f t="shared" si="11"/>
        <v>0</v>
      </c>
      <c r="W14" s="9">
        <v>2</v>
      </c>
      <c r="X14" s="72" t="s">
        <v>70</v>
      </c>
      <c r="Y14" s="36">
        <f t="shared" si="12"/>
        <v>0</v>
      </c>
      <c r="Z14" s="32">
        <f t="shared" si="13"/>
        <v>0</v>
      </c>
      <c r="AA14" s="72" t="s">
        <v>73</v>
      </c>
      <c r="AB14" s="36">
        <f t="shared" si="14"/>
        <v>0</v>
      </c>
      <c r="AC14" s="37">
        <f t="shared" si="15"/>
        <v>0</v>
      </c>
      <c r="AD14" s="75">
        <v>11</v>
      </c>
      <c r="AE14" s="75"/>
      <c r="AF14" s="75"/>
      <c r="AG14" s="75"/>
      <c r="AH14" s="75"/>
      <c r="AI14" s="75"/>
      <c r="AJ14" s="75"/>
      <c r="AK14" s="75"/>
      <c r="AL14" s="76" t="s">
        <v>44</v>
      </c>
      <c r="AM14" s="30" t="s">
        <v>45</v>
      </c>
      <c r="AN14" s="76" t="s">
        <v>70</v>
      </c>
      <c r="AO14" s="39">
        <v>0.84027777777777779</v>
      </c>
      <c r="AP14" s="75"/>
      <c r="AQ14" s="75"/>
      <c r="AR14" s="75"/>
    </row>
    <row r="15" spans="1:44" s="174" customFormat="1" x14ac:dyDescent="0.25">
      <c r="A15" s="6"/>
      <c r="B15" s="9">
        <v>1</v>
      </c>
      <c r="C15" s="72" t="s">
        <v>69</v>
      </c>
      <c r="D15" s="36">
        <f t="shared" si="0"/>
        <v>0</v>
      </c>
      <c r="E15" s="32">
        <f t="shared" si="1"/>
        <v>0</v>
      </c>
      <c r="F15" s="72" t="s">
        <v>67</v>
      </c>
      <c r="G15" s="36">
        <f t="shared" si="2"/>
        <v>0</v>
      </c>
      <c r="H15" s="37">
        <f t="shared" si="3"/>
        <v>0</v>
      </c>
      <c r="I15" s="9">
        <v>1</v>
      </c>
      <c r="J15" s="72" t="s">
        <v>44</v>
      </c>
      <c r="K15" s="36">
        <f t="shared" si="4"/>
        <v>0</v>
      </c>
      <c r="L15" s="32">
        <f t="shared" si="5"/>
        <v>0</v>
      </c>
      <c r="M15" s="72" t="s">
        <v>47</v>
      </c>
      <c r="N15" s="36">
        <f t="shared" si="6"/>
        <v>0</v>
      </c>
      <c r="O15" s="37">
        <f t="shared" si="7"/>
        <v>0</v>
      </c>
      <c r="P15" s="9">
        <v>1</v>
      </c>
      <c r="Q15" s="72" t="s">
        <v>49</v>
      </c>
      <c r="R15" s="36">
        <f t="shared" si="8"/>
        <v>0</v>
      </c>
      <c r="S15" s="32">
        <f t="shared" si="9"/>
        <v>0</v>
      </c>
      <c r="T15" s="72" t="s">
        <v>69</v>
      </c>
      <c r="U15" s="36">
        <f t="shared" si="10"/>
        <v>0</v>
      </c>
      <c r="V15" s="37">
        <f t="shared" si="11"/>
        <v>0</v>
      </c>
      <c r="W15" s="9">
        <v>1</v>
      </c>
      <c r="X15" s="72" t="s">
        <v>69</v>
      </c>
      <c r="Y15" s="36">
        <f t="shared" si="12"/>
        <v>0</v>
      </c>
      <c r="Z15" s="32">
        <f t="shared" si="13"/>
        <v>0</v>
      </c>
      <c r="AA15" s="72" t="s">
        <v>75</v>
      </c>
      <c r="AB15" s="36">
        <f t="shared" si="14"/>
        <v>0</v>
      </c>
      <c r="AC15" s="37">
        <f t="shared" si="15"/>
        <v>0</v>
      </c>
      <c r="AD15" s="75">
        <v>12</v>
      </c>
      <c r="AE15" s="75"/>
      <c r="AF15" s="75"/>
      <c r="AG15" s="75"/>
      <c r="AH15" s="75"/>
      <c r="AI15" s="75"/>
      <c r="AJ15" s="75"/>
      <c r="AK15" s="75"/>
      <c r="AL15" s="33" t="s">
        <v>76</v>
      </c>
      <c r="AM15" s="34" t="s">
        <v>45</v>
      </c>
      <c r="AN15" s="33" t="s">
        <v>50</v>
      </c>
      <c r="AO15" s="42">
        <v>0.84027777777777779</v>
      </c>
      <c r="AP15" s="75"/>
      <c r="AQ15" s="75"/>
      <c r="AR15" s="75"/>
    </row>
    <row r="16" spans="1:44" s="174" customFormat="1" x14ac:dyDescent="0.25">
      <c r="A16" s="6"/>
      <c r="B16" s="9">
        <v>1</v>
      </c>
      <c r="C16" s="72" t="s">
        <v>74</v>
      </c>
      <c r="D16" s="36">
        <f t="shared" si="0"/>
        <v>0</v>
      </c>
      <c r="E16" s="32">
        <f t="shared" si="1"/>
        <v>0</v>
      </c>
      <c r="F16" s="72" t="s">
        <v>59</v>
      </c>
      <c r="G16" s="36">
        <f t="shared" si="2"/>
        <v>0</v>
      </c>
      <c r="H16" s="37">
        <f t="shared" si="3"/>
        <v>0</v>
      </c>
      <c r="I16" s="9">
        <v>1</v>
      </c>
      <c r="J16" s="72" t="s">
        <v>75</v>
      </c>
      <c r="K16" s="36">
        <f t="shared" si="4"/>
        <v>0</v>
      </c>
      <c r="L16" s="32">
        <f t="shared" si="5"/>
        <v>0</v>
      </c>
      <c r="M16" s="72" t="s">
        <v>53</v>
      </c>
      <c r="N16" s="36">
        <f t="shared" si="6"/>
        <v>0</v>
      </c>
      <c r="O16" s="37">
        <f t="shared" si="7"/>
        <v>0</v>
      </c>
      <c r="P16" s="9">
        <v>1</v>
      </c>
      <c r="Q16" s="72" t="s">
        <v>68</v>
      </c>
      <c r="R16" s="36">
        <f t="shared" si="8"/>
        <v>0</v>
      </c>
      <c r="S16" s="32">
        <f t="shared" si="9"/>
        <v>0</v>
      </c>
      <c r="T16" s="72" t="s">
        <v>71</v>
      </c>
      <c r="U16" s="36">
        <f t="shared" si="10"/>
        <v>0</v>
      </c>
      <c r="V16" s="37">
        <f t="shared" si="11"/>
        <v>0</v>
      </c>
      <c r="W16" s="9">
        <v>1</v>
      </c>
      <c r="X16" s="72" t="s">
        <v>58</v>
      </c>
      <c r="Y16" s="36">
        <f t="shared" si="12"/>
        <v>0</v>
      </c>
      <c r="Z16" s="32">
        <f t="shared" si="13"/>
        <v>0</v>
      </c>
      <c r="AA16" s="72" t="s">
        <v>74</v>
      </c>
      <c r="AB16" s="36">
        <f t="shared" si="14"/>
        <v>0</v>
      </c>
      <c r="AC16" s="37">
        <f t="shared" si="15"/>
        <v>0</v>
      </c>
      <c r="AD16" s="75">
        <v>13</v>
      </c>
      <c r="AE16" s="75"/>
      <c r="AF16" s="75"/>
      <c r="AG16" s="75"/>
      <c r="AH16" s="75"/>
      <c r="AI16" s="75"/>
      <c r="AJ16" s="75"/>
      <c r="AK16" s="75"/>
      <c r="AL16" s="33" t="s">
        <v>58</v>
      </c>
      <c r="AM16" s="34" t="s">
        <v>45</v>
      </c>
      <c r="AN16" s="33" t="s">
        <v>66</v>
      </c>
      <c r="AO16" s="42">
        <v>0.90138888888888891</v>
      </c>
      <c r="AP16" s="75"/>
      <c r="AQ16" s="75"/>
      <c r="AR16" s="75"/>
    </row>
    <row r="17" spans="1:44" s="174" customFormat="1" x14ac:dyDescent="0.25">
      <c r="A17" s="77"/>
      <c r="B17" s="78"/>
      <c r="C17" s="11" t="s">
        <v>77</v>
      </c>
      <c r="D17" s="11"/>
      <c r="E17" s="11">
        <f>SUM(E6:E16)</f>
        <v>-2</v>
      </c>
      <c r="F17" s="28" t="s">
        <v>78</v>
      </c>
      <c r="G17" s="11">
        <f>SUM(G6:G16)</f>
        <v>0</v>
      </c>
      <c r="H17" s="40">
        <f>SUM(H7:H16)</f>
        <v>0</v>
      </c>
      <c r="I17" s="78"/>
      <c r="J17" s="11" t="s">
        <v>77</v>
      </c>
      <c r="K17" s="11"/>
      <c r="L17" s="11">
        <f>SUM(L6:L16)</f>
        <v>-2</v>
      </c>
      <c r="M17" s="28" t="s">
        <v>78</v>
      </c>
      <c r="N17" s="11"/>
      <c r="O17" s="40">
        <f>SUM(O7:O16)</f>
        <v>0</v>
      </c>
      <c r="P17" s="78"/>
      <c r="Q17" s="11" t="s">
        <v>77</v>
      </c>
      <c r="R17" s="11"/>
      <c r="S17" s="11">
        <f>SUM(S6:S16)</f>
        <v>-2</v>
      </c>
      <c r="T17" s="28" t="s">
        <v>78</v>
      </c>
      <c r="U17" s="11"/>
      <c r="V17" s="40">
        <f>SUM(V7:V16)</f>
        <v>0</v>
      </c>
      <c r="W17" s="78"/>
      <c r="X17" s="11" t="s">
        <v>77</v>
      </c>
      <c r="Y17" s="11"/>
      <c r="Z17" s="11">
        <f>SUM(Z6:Z16)</f>
        <v>-2</v>
      </c>
      <c r="AA17" s="28" t="s">
        <v>78</v>
      </c>
      <c r="AB17" s="11"/>
      <c r="AC17" s="40">
        <f>SUM(AC7:AC16)</f>
        <v>0</v>
      </c>
      <c r="AD17" s="75">
        <v>14</v>
      </c>
      <c r="AE17" s="75"/>
      <c r="AF17" s="75"/>
      <c r="AG17" s="75"/>
      <c r="AH17" s="75"/>
      <c r="AI17" s="75"/>
      <c r="AJ17" s="75"/>
      <c r="AK17" s="75"/>
      <c r="AL17" s="33" t="s">
        <v>72</v>
      </c>
      <c r="AM17" s="34" t="s">
        <v>45</v>
      </c>
      <c r="AN17" s="33" t="s">
        <v>57</v>
      </c>
      <c r="AO17" s="42">
        <v>0.90625</v>
      </c>
      <c r="AP17" s="75"/>
      <c r="AQ17" s="75"/>
      <c r="AR17" s="75"/>
    </row>
    <row r="18" spans="1:44" s="174" customFormat="1" x14ac:dyDescent="0.25">
      <c r="A18" s="6"/>
      <c r="B18" s="78"/>
      <c r="C18" s="12" t="s">
        <v>79</v>
      </c>
      <c r="D18" s="78">
        <v>8</v>
      </c>
      <c r="E18" s="78"/>
      <c r="F18" s="12" t="s">
        <v>79</v>
      </c>
      <c r="G18" s="78">
        <v>8</v>
      </c>
      <c r="H18" s="6"/>
      <c r="I18" s="78"/>
      <c r="J18" s="12" t="s">
        <v>79</v>
      </c>
      <c r="K18" s="78">
        <v>6</v>
      </c>
      <c r="L18" s="78"/>
      <c r="M18" s="12" t="s">
        <v>79</v>
      </c>
      <c r="N18" s="78">
        <v>0</v>
      </c>
      <c r="O18" s="6"/>
      <c r="P18" s="78"/>
      <c r="Q18" s="12" t="s">
        <v>79</v>
      </c>
      <c r="R18" s="78">
        <v>5</v>
      </c>
      <c r="S18" s="78"/>
      <c r="T18" s="12" t="s">
        <v>79</v>
      </c>
      <c r="U18" s="78">
        <v>9</v>
      </c>
      <c r="V18" s="6"/>
      <c r="W18" s="78"/>
      <c r="X18" s="12" t="s">
        <v>79</v>
      </c>
      <c r="Y18" s="78">
        <v>7</v>
      </c>
      <c r="Z18" s="78"/>
      <c r="AA18" s="12" t="s">
        <v>79</v>
      </c>
      <c r="AB18" s="78">
        <v>10</v>
      </c>
      <c r="AC18" s="6"/>
      <c r="AD18" s="75">
        <v>15</v>
      </c>
      <c r="AE18" s="75"/>
      <c r="AF18" s="75"/>
      <c r="AG18" s="75"/>
      <c r="AH18" s="75"/>
      <c r="AI18" s="76" t="s">
        <v>297</v>
      </c>
      <c r="AJ18" s="75"/>
      <c r="AK18" s="41" t="s">
        <v>80</v>
      </c>
      <c r="AL18" s="76" t="s">
        <v>74</v>
      </c>
      <c r="AM18" s="30" t="s">
        <v>45</v>
      </c>
      <c r="AN18" s="76" t="s">
        <v>59</v>
      </c>
      <c r="AO18" s="39">
        <v>0.92361111111111116</v>
      </c>
      <c r="AP18" s="75"/>
      <c r="AQ18" s="75"/>
      <c r="AR18" s="75"/>
    </row>
    <row r="19" spans="1:44" s="174" customFormat="1" x14ac:dyDescent="0.2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6"/>
      <c r="AD19" s="75"/>
      <c r="AE19" s="75"/>
      <c r="AF19" s="75"/>
      <c r="AG19" s="75"/>
      <c r="AH19" s="75"/>
      <c r="AI19" s="75"/>
      <c r="AJ19" s="75"/>
      <c r="AK19" s="75"/>
      <c r="AL19" s="75"/>
      <c r="AM19" s="75"/>
      <c r="AN19" s="75"/>
      <c r="AO19" s="75"/>
      <c r="AP19" s="75"/>
      <c r="AQ19" s="75"/>
      <c r="AR19" s="75"/>
    </row>
    <row r="20" spans="1:44" s="174" customFormat="1" ht="17.25" customHeight="1" x14ac:dyDescent="0.25">
      <c r="A20" s="3"/>
      <c r="B20" s="4"/>
      <c r="C20" s="175" t="s">
        <v>40</v>
      </c>
      <c r="D20" s="75">
        <f>ABS(IF(E35&lt;H35,E35,H35)+1)</f>
        <v>1</v>
      </c>
      <c r="E20" s="75" t="str">
        <f>IF(D20=10,"F"," ")</f>
        <v xml:space="preserve"> </v>
      </c>
      <c r="F20" s="29" t="str">
        <f>IF(E35="Top","Bottom", IF(E35&lt;H35, C35, F35))</f>
        <v>Top</v>
      </c>
      <c r="G20" s="4"/>
      <c r="H20" s="3"/>
      <c r="I20" s="4"/>
      <c r="J20" s="175" t="s">
        <v>40</v>
      </c>
      <c r="K20" s="75">
        <f>ABS(IF(L35&lt;O35,L35,O35)+1)</f>
        <v>1</v>
      </c>
      <c r="L20" s="75" t="str">
        <f>IF(K20=10,"F"," ")</f>
        <v xml:space="preserve"> </v>
      </c>
      <c r="M20" s="29" t="str">
        <f>IF(L35="Top","Bottom", IF(L35&lt;O35, J35, M35))</f>
        <v>Top</v>
      </c>
      <c r="N20" s="4"/>
      <c r="O20" s="3"/>
      <c r="P20" s="4"/>
      <c r="Q20" s="175" t="s">
        <v>40</v>
      </c>
      <c r="R20" s="75">
        <f>ABS(IF(S35&lt;V35,S35,V35)+1)</f>
        <v>1</v>
      </c>
      <c r="S20" s="75" t="str">
        <f>IF(R20=10,"F"," ")</f>
        <v xml:space="preserve"> </v>
      </c>
      <c r="T20" s="29" t="str">
        <f>IF(S35="Top","Bottom", IF(S35&lt;V35, Q35, T35))</f>
        <v>Top</v>
      </c>
      <c r="U20" s="4"/>
      <c r="V20" s="3"/>
      <c r="W20" s="4"/>
      <c r="X20" s="175" t="s">
        <v>40</v>
      </c>
      <c r="Y20" s="75">
        <f>ABS(IF(Z35&lt;AC35,Z35,AC35)+1)</f>
        <v>1</v>
      </c>
      <c r="Z20" s="75" t="str">
        <f>IF(Y20=10,"F"," ")</f>
        <v xml:space="preserve"> </v>
      </c>
      <c r="AA20" s="29" t="str">
        <f>IF(Z35="Top","Bottom", IF(Z35&lt;AC35, X35, AA35))</f>
        <v>Top</v>
      </c>
      <c r="AB20" s="4"/>
      <c r="AC20" s="3"/>
      <c r="AD20" s="75"/>
      <c r="AE20" s="28">
        <f>AH4</f>
        <v>0</v>
      </c>
      <c r="AF20" s="75"/>
      <c r="AG20" s="75"/>
      <c r="AH20" s="75"/>
      <c r="AI20" s="75"/>
      <c r="AJ20" s="75"/>
      <c r="AK20" s="75"/>
      <c r="AL20" s="75"/>
      <c r="AM20" s="75"/>
      <c r="AN20" s="75"/>
      <c r="AO20" s="75"/>
      <c r="AP20" s="75"/>
      <c r="AQ20" s="75"/>
      <c r="AR20" s="75"/>
    </row>
    <row r="21" spans="1:44" s="174" customFormat="1" ht="18" customHeight="1" x14ac:dyDescent="0.25">
      <c r="A21" s="3"/>
      <c r="B21" s="5">
        <v>5</v>
      </c>
      <c r="C21" s="14" t="s">
        <v>15</v>
      </c>
      <c r="D21" s="79"/>
      <c r="E21" s="15"/>
      <c r="F21" s="16" t="s">
        <v>14</v>
      </c>
      <c r="G21" s="17"/>
      <c r="H21" s="3"/>
      <c r="I21" s="5">
        <v>6</v>
      </c>
      <c r="J21" s="14" t="s">
        <v>15</v>
      </c>
      <c r="K21" s="79"/>
      <c r="L21" s="15"/>
      <c r="M21" s="16" t="s">
        <v>14</v>
      </c>
      <c r="N21" s="17"/>
      <c r="O21" s="3"/>
      <c r="P21" s="5">
        <v>7</v>
      </c>
      <c r="Q21" s="14" t="s">
        <v>15</v>
      </c>
      <c r="R21" s="79"/>
      <c r="S21" s="15"/>
      <c r="T21" s="16" t="s">
        <v>14</v>
      </c>
      <c r="U21" s="17"/>
      <c r="V21" s="3"/>
      <c r="W21" s="5">
        <v>8</v>
      </c>
      <c r="X21" s="14" t="s">
        <v>15</v>
      </c>
      <c r="Y21" s="79"/>
      <c r="Z21" s="15"/>
      <c r="AA21" s="16" t="s">
        <v>14</v>
      </c>
      <c r="AB21" s="17"/>
      <c r="AC21" s="3"/>
      <c r="AD21" s="75"/>
      <c r="AE21" s="28">
        <f t="shared" ref="AE21:AE35" si="16">AH5</f>
        <v>0</v>
      </c>
      <c r="AF21" s="75"/>
      <c r="AG21" s="75"/>
      <c r="AH21" s="75"/>
      <c r="AI21" s="75"/>
      <c r="AJ21" s="75"/>
      <c r="AK21" s="75"/>
      <c r="AL21" s="75"/>
      <c r="AM21" s="75"/>
      <c r="AN21" s="75"/>
      <c r="AO21" s="75"/>
      <c r="AP21" s="75"/>
      <c r="AQ21" s="75"/>
      <c r="AR21" s="75"/>
    </row>
    <row r="22" spans="1:44" s="174" customFormat="1" ht="18" customHeight="1" x14ac:dyDescent="0.25">
      <c r="A22" s="77"/>
      <c r="C22" s="172"/>
      <c r="D22" s="173"/>
      <c r="E22" s="18"/>
      <c r="F22" s="17"/>
      <c r="G22" s="17"/>
      <c r="H22" s="77"/>
      <c r="I22" s="5"/>
      <c r="J22" s="172"/>
      <c r="K22" s="173"/>
      <c r="L22" s="18"/>
      <c r="M22" s="17"/>
      <c r="N22" s="17"/>
      <c r="O22" s="77"/>
      <c r="P22" s="5"/>
      <c r="Q22" s="172"/>
      <c r="R22" s="173"/>
      <c r="S22" s="18"/>
      <c r="T22" s="17"/>
      <c r="U22" s="17"/>
      <c r="V22" s="77"/>
      <c r="W22" s="5"/>
      <c r="X22" s="172"/>
      <c r="Y22" s="173"/>
      <c r="Z22" s="18"/>
      <c r="AA22" s="17"/>
      <c r="AB22" s="17"/>
      <c r="AC22" s="77"/>
      <c r="AD22" s="75"/>
      <c r="AE22" s="28">
        <f t="shared" si="16"/>
        <v>0</v>
      </c>
      <c r="AF22" s="75"/>
      <c r="AG22" s="75"/>
      <c r="AH22" s="75"/>
      <c r="AI22" s="75"/>
      <c r="AJ22" s="75"/>
      <c r="AK22" s="75"/>
      <c r="AL22" s="75"/>
      <c r="AM22" s="75"/>
      <c r="AN22" s="75"/>
      <c r="AO22" s="75"/>
      <c r="AP22" s="75"/>
      <c r="AQ22" s="75"/>
      <c r="AR22" s="75"/>
    </row>
    <row r="23" spans="1:44" s="174" customFormat="1" x14ac:dyDescent="0.25">
      <c r="A23" s="77"/>
      <c r="C23" s="78" t="str">
        <f>AL30</f>
        <v>Cameron Hughes</v>
      </c>
      <c r="D23" s="80">
        <f>SUM(D25:D34)</f>
        <v>0</v>
      </c>
      <c r="E23" s="81" t="s">
        <v>45</v>
      </c>
      <c r="F23" s="78" t="str">
        <f>AN30</f>
        <v>TJ Stephens</v>
      </c>
      <c r="G23" s="80">
        <f>SUM(G25:G34)</f>
        <v>0</v>
      </c>
      <c r="H23" s="77"/>
      <c r="I23" s="79"/>
      <c r="J23" s="78" t="str">
        <f>AL31</f>
        <v>Jake Mercer</v>
      </c>
      <c r="K23" s="80">
        <f>SUM(K25:K34)</f>
        <v>0</v>
      </c>
      <c r="L23" s="81" t="s">
        <v>45</v>
      </c>
      <c r="M23" s="78" t="str">
        <f>AN31</f>
        <v>Nate Steis</v>
      </c>
      <c r="N23" s="80">
        <f>SUM(N25:N34)</f>
        <v>0</v>
      </c>
      <c r="O23" s="77"/>
      <c r="P23" s="79"/>
      <c r="Q23" s="78" t="str">
        <f>AL32</f>
        <v>Ken Baum</v>
      </c>
      <c r="R23" s="80">
        <f>SUM(R25:R34)</f>
        <v>0</v>
      </c>
      <c r="S23" s="81" t="s">
        <v>45</v>
      </c>
      <c r="T23" s="78" t="str">
        <f>AN32</f>
        <v>Chris Walter</v>
      </c>
      <c r="U23" s="80">
        <f>SUM(U25:U34)</f>
        <v>0</v>
      </c>
      <c r="V23" s="77"/>
      <c r="W23" s="79"/>
      <c r="X23" s="78" t="str">
        <f>AL33</f>
        <v>Scotty Asti</v>
      </c>
      <c r="Y23" s="80">
        <f>SUM(Y25:Y34)</f>
        <v>0</v>
      </c>
      <c r="Z23" s="81" t="s">
        <v>45</v>
      </c>
      <c r="AA23" s="78" t="str">
        <f>AN33</f>
        <v>Ryan Smith</v>
      </c>
      <c r="AB23" s="80">
        <f>SUM(AB25:AB34)</f>
        <v>0</v>
      </c>
      <c r="AC23" s="77"/>
      <c r="AD23" s="75"/>
      <c r="AE23" s="28">
        <f t="shared" si="16"/>
        <v>0</v>
      </c>
      <c r="AF23" s="75"/>
      <c r="AG23" s="75"/>
      <c r="AH23" s="75"/>
      <c r="AI23" s="75"/>
      <c r="AJ23" s="75"/>
      <c r="AK23" s="75"/>
      <c r="AL23" s="75"/>
      <c r="AM23" s="75"/>
      <c r="AN23" s="75"/>
      <c r="AO23" s="75"/>
      <c r="AP23" s="75"/>
      <c r="AQ23" s="75"/>
      <c r="AR23" s="75"/>
    </row>
    <row r="24" spans="1:44" s="174" customFormat="1" x14ac:dyDescent="0.25">
      <c r="A24" s="77"/>
      <c r="C24" s="79"/>
      <c r="E24" s="32">
        <v>-1</v>
      </c>
      <c r="F24" s="79"/>
      <c r="H24" s="77"/>
      <c r="I24" s="79"/>
      <c r="J24" s="79"/>
      <c r="L24" s="32">
        <v>-1</v>
      </c>
      <c r="M24" s="79"/>
      <c r="O24" s="77"/>
      <c r="P24" s="79"/>
      <c r="Q24" s="79"/>
      <c r="S24" s="32">
        <v>-1</v>
      </c>
      <c r="T24" s="79"/>
      <c r="V24" s="77"/>
      <c r="W24" s="79"/>
      <c r="X24" s="79"/>
      <c r="Z24" s="32">
        <v>-1</v>
      </c>
      <c r="AA24" s="79"/>
      <c r="AC24" s="77"/>
      <c r="AD24" s="75"/>
      <c r="AE24" s="28">
        <f t="shared" si="16"/>
        <v>0</v>
      </c>
      <c r="AF24" s="75"/>
      <c r="AG24" s="75"/>
      <c r="AH24" s="75"/>
      <c r="AI24" s="75"/>
      <c r="AJ24" s="75"/>
      <c r="AK24" s="75"/>
      <c r="AL24" s="75"/>
      <c r="AM24" s="75"/>
      <c r="AN24" s="75"/>
      <c r="AO24" s="75"/>
      <c r="AP24" s="75"/>
      <c r="AQ24" s="75"/>
      <c r="AR24" s="75"/>
    </row>
    <row r="25" spans="1:44" s="174" customFormat="1" x14ac:dyDescent="0.25">
      <c r="A25" s="6"/>
      <c r="B25" s="10"/>
      <c r="C25" s="7" t="s">
        <v>51</v>
      </c>
      <c r="D25" s="7">
        <v>0</v>
      </c>
      <c r="E25" s="32">
        <v>-1</v>
      </c>
      <c r="F25" s="13" t="s">
        <v>52</v>
      </c>
      <c r="G25" s="10">
        <f>IF(D20&gt;1,1,0)</f>
        <v>0</v>
      </c>
      <c r="H25" s="6"/>
      <c r="I25" s="10"/>
      <c r="J25" s="7" t="s">
        <v>51</v>
      </c>
      <c r="K25" s="7">
        <v>0</v>
      </c>
      <c r="L25" s="32">
        <v>-1</v>
      </c>
      <c r="M25" s="13" t="s">
        <v>52</v>
      </c>
      <c r="N25" s="10">
        <f>IF(K20&gt;1,1,0)</f>
        <v>0</v>
      </c>
      <c r="O25" s="6"/>
      <c r="P25" s="10"/>
      <c r="Q25" s="7" t="s">
        <v>51</v>
      </c>
      <c r="R25" s="7">
        <v>0</v>
      </c>
      <c r="S25" s="32">
        <v>-1</v>
      </c>
      <c r="T25" s="13" t="s">
        <v>52</v>
      </c>
      <c r="U25" s="10">
        <f>IF(R20&gt;1,1,0)</f>
        <v>0</v>
      </c>
      <c r="V25" s="6"/>
      <c r="W25" s="10"/>
      <c r="X25" s="7" t="s">
        <v>51</v>
      </c>
      <c r="Y25" s="7">
        <v>0</v>
      </c>
      <c r="Z25" s="32">
        <v>-1</v>
      </c>
      <c r="AA25" s="13" t="s">
        <v>52</v>
      </c>
      <c r="AB25" s="10">
        <f>IF(Y20&gt;1,1,0)</f>
        <v>0</v>
      </c>
      <c r="AC25" s="6"/>
      <c r="AD25" s="75"/>
      <c r="AE25" s="28">
        <f t="shared" si="16"/>
        <v>0</v>
      </c>
      <c r="AF25" s="75"/>
      <c r="AG25" s="75"/>
      <c r="AH25" s="75"/>
      <c r="AI25" s="75"/>
      <c r="AJ25" s="75"/>
      <c r="AK25" s="75"/>
      <c r="AL25" s="75" t="s">
        <v>81</v>
      </c>
      <c r="AM25" s="75"/>
      <c r="AN25" s="75"/>
      <c r="AO25" s="75"/>
      <c r="AP25" s="75"/>
      <c r="AQ25" s="75"/>
      <c r="AR25" s="75"/>
    </row>
    <row r="26" spans="1:44" s="174" customFormat="1" x14ac:dyDescent="0.25">
      <c r="A26" s="6"/>
      <c r="B26" s="8">
        <v>4</v>
      </c>
      <c r="C26" s="25" t="s">
        <v>72</v>
      </c>
      <c r="D26" s="36">
        <f>_xlfn.IFNA(IF(MATCH(C26,$AE$4:$AE$19, 0)&gt;0, $B26), 0)</f>
        <v>0</v>
      </c>
      <c r="E26" s="32">
        <f>COUNTIF($AE$4:$AE$35,C26)</f>
        <v>0</v>
      </c>
      <c r="F26" s="25" t="s">
        <v>68</v>
      </c>
      <c r="G26" s="36">
        <f>_xlfn.IFNA(IF(MATCH(F26,$AE$4:$AE$19, 0)&gt;0, $B26), 0)</f>
        <v>0</v>
      </c>
      <c r="H26" s="37">
        <f>COUNTIF($AE$4:$AE$35,F26)</f>
        <v>0</v>
      </c>
      <c r="I26" s="8">
        <v>4</v>
      </c>
      <c r="J26" s="25" t="s">
        <v>72</v>
      </c>
      <c r="K26" s="36">
        <f>_xlfn.IFNA(IF(MATCH(J26,$AE$4:$AE$19, 0)&gt;0, $B26), 0)</f>
        <v>0</v>
      </c>
      <c r="L26" s="32">
        <f>COUNTIF($AE$4:$AE$35,J26)</f>
        <v>0</v>
      </c>
      <c r="M26" s="38" t="s">
        <v>50</v>
      </c>
      <c r="N26" s="36">
        <f>_xlfn.IFNA(IF(MATCH(M26,$AE$4:$AE$19, 0)&gt;0, $B26), 0)</f>
        <v>0</v>
      </c>
      <c r="O26" s="37">
        <f>COUNTIF($AE$4:$AE$35,M26)</f>
        <v>0</v>
      </c>
      <c r="P26" s="8">
        <v>4</v>
      </c>
      <c r="Q26" s="25" t="s">
        <v>50</v>
      </c>
      <c r="R26" s="36">
        <f>_xlfn.IFNA(IF(MATCH(Q26,$AE$4:$AE$19, 0)&gt;0, $B26), 0)</f>
        <v>0</v>
      </c>
      <c r="S26" s="32">
        <f>COUNTIF($AE$4:$AE$35,Q26)</f>
        <v>0</v>
      </c>
      <c r="T26" s="25" t="s">
        <v>72</v>
      </c>
      <c r="U26" s="36">
        <f>_xlfn.IFNA(IF(MATCH(T26,$AE$4:$AE$19, 0)&gt;0, $B26), 0)</f>
        <v>0</v>
      </c>
      <c r="V26" s="37">
        <f>COUNTIF($AE$4:$AE$35,T26)</f>
        <v>0</v>
      </c>
      <c r="W26" s="8">
        <v>4</v>
      </c>
      <c r="X26" s="25" t="s">
        <v>69</v>
      </c>
      <c r="Y26" s="36">
        <f>_xlfn.IFNA(IF(MATCH(X26,$AE$4:$AE$19, 0)&gt;0, $B26), 0)</f>
        <v>0</v>
      </c>
      <c r="Z26" s="32">
        <f>COUNTIF($AE$4:$AE$35,X26)</f>
        <v>0</v>
      </c>
      <c r="AA26" s="25" t="s">
        <v>66</v>
      </c>
      <c r="AB26" s="36">
        <f>_xlfn.IFNA(IF(MATCH(AA26,$AE$4:$AE$19, 0)&gt;0, $B26), 0)</f>
        <v>0</v>
      </c>
      <c r="AC26" s="37">
        <f>COUNTIF($AE$4:$AE$35,AA26)</f>
        <v>0</v>
      </c>
      <c r="AD26" s="75"/>
      <c r="AE26" s="28">
        <f t="shared" si="16"/>
        <v>0</v>
      </c>
      <c r="AF26" s="75"/>
      <c r="AG26" s="75"/>
      <c r="AH26" s="75"/>
      <c r="AI26" s="75"/>
      <c r="AJ26" s="75"/>
      <c r="AK26" s="75">
        <v>1</v>
      </c>
      <c r="AL26" s="75" t="s">
        <v>91</v>
      </c>
      <c r="AM26" s="23" t="s">
        <v>45</v>
      </c>
      <c r="AN26" s="75" t="s">
        <v>88</v>
      </c>
      <c r="AO26" s="75"/>
      <c r="AP26" s="75"/>
      <c r="AQ26" s="75"/>
      <c r="AR26" s="75"/>
    </row>
    <row r="27" spans="1:44" s="174" customFormat="1" x14ac:dyDescent="0.25">
      <c r="A27" s="6"/>
      <c r="B27" s="8">
        <v>3</v>
      </c>
      <c r="C27" s="25" t="s">
        <v>68</v>
      </c>
      <c r="D27" s="36">
        <f t="shared" ref="D27:D34" si="17">_xlfn.IFNA(IF(MATCH(C27,$AE$4:$AE$19, 0)&gt;0, $B27), 0)</f>
        <v>0</v>
      </c>
      <c r="E27" s="32">
        <f t="shared" ref="E27:E34" si="18">COUNTIF($AE$4:$AE$35,C27)</f>
        <v>0</v>
      </c>
      <c r="F27" s="25" t="s">
        <v>69</v>
      </c>
      <c r="G27" s="36">
        <f t="shared" ref="G27:G34" si="19">_xlfn.IFNA(IF(MATCH(F27,$AE$4:$AE$19, 0)&gt;0, $B27), 0)</f>
        <v>0</v>
      </c>
      <c r="H27" s="37">
        <f t="shared" ref="H27:H34" si="20">COUNTIF($AE$4:$AE$35,F27)</f>
        <v>0</v>
      </c>
      <c r="I27" s="8">
        <v>3</v>
      </c>
      <c r="J27" s="25" t="s">
        <v>76</v>
      </c>
      <c r="K27" s="36">
        <f t="shared" ref="K27:K34" si="21">_xlfn.IFNA(IF(MATCH(J27,$AE$4:$AE$19, 0)&gt;0, $B27), 0)</f>
        <v>0</v>
      </c>
      <c r="L27" s="32">
        <f t="shared" ref="L27:L34" si="22">COUNTIF($AE$4:$AE$35,J27)</f>
        <v>0</v>
      </c>
      <c r="M27" s="38" t="s">
        <v>72</v>
      </c>
      <c r="N27" s="36">
        <f t="shared" ref="N27:N34" si="23">_xlfn.IFNA(IF(MATCH(M27,$AE$4:$AE$19, 0)&gt;0, $B27), 0)</f>
        <v>0</v>
      </c>
      <c r="O27" s="37">
        <f t="shared" ref="O27:O34" si="24">COUNTIF($AE$4:$AE$35,M27)</f>
        <v>0</v>
      </c>
      <c r="P27" s="8">
        <v>3</v>
      </c>
      <c r="Q27" s="25" t="s">
        <v>72</v>
      </c>
      <c r="R27" s="36">
        <f t="shared" ref="R27:R34" si="25">_xlfn.IFNA(IF(MATCH(Q27,$AE$4:$AE$19, 0)&gt;0, $B27), 0)</f>
        <v>0</v>
      </c>
      <c r="S27" s="32">
        <f t="shared" ref="S27:S34" si="26">COUNTIF($AE$4:$AE$35,Q27)</f>
        <v>0</v>
      </c>
      <c r="T27" s="25" t="s">
        <v>66</v>
      </c>
      <c r="U27" s="36">
        <f t="shared" ref="U27:U34" si="27">_xlfn.IFNA(IF(MATCH(T27,$AE$4:$AE$19, 0)&gt;0, $B27), 0)</f>
        <v>0</v>
      </c>
      <c r="V27" s="37">
        <f t="shared" ref="V27:V34" si="28">COUNTIF($AE$4:$AE$35,T27)</f>
        <v>0</v>
      </c>
      <c r="W27" s="8">
        <v>3</v>
      </c>
      <c r="X27" s="25" t="s">
        <v>68</v>
      </c>
      <c r="Y27" s="36">
        <f t="shared" ref="Y27:Y34" si="29">_xlfn.IFNA(IF(MATCH(X27,$AE$4:$AE$19, 0)&gt;0, $B27), 0)</f>
        <v>0</v>
      </c>
      <c r="Z27" s="32">
        <f t="shared" ref="Z27:Z34" si="30">COUNTIF($AE$4:$AE$35,X27)</f>
        <v>0</v>
      </c>
      <c r="AA27" s="25" t="s">
        <v>69</v>
      </c>
      <c r="AB27" s="36">
        <f t="shared" ref="AB27:AB34" si="31">_xlfn.IFNA(IF(MATCH(AA27,$AE$4:$AE$19, 0)&gt;0, $B27), 0)</f>
        <v>0</v>
      </c>
      <c r="AC27" s="37">
        <f t="shared" ref="AC27:AC34" si="32">COUNTIF($AE$4:$AE$35,AA27)</f>
        <v>0</v>
      </c>
      <c r="AD27" s="75"/>
      <c r="AE27" s="28">
        <f t="shared" si="16"/>
        <v>0</v>
      </c>
      <c r="AF27" s="75"/>
      <c r="AG27" s="75"/>
      <c r="AH27" s="75"/>
      <c r="AI27" s="75"/>
      <c r="AJ27" s="75"/>
      <c r="AK27" s="75">
        <v>2</v>
      </c>
      <c r="AL27" s="75" t="s">
        <v>85</v>
      </c>
      <c r="AM27" s="23" t="s">
        <v>45</v>
      </c>
      <c r="AN27" s="75" t="s">
        <v>86</v>
      </c>
      <c r="AO27" s="75"/>
      <c r="AP27" s="75"/>
      <c r="AQ27" s="75"/>
      <c r="AR27" s="75"/>
    </row>
    <row r="28" spans="1:44" s="174" customFormat="1" x14ac:dyDescent="0.25">
      <c r="A28" s="6"/>
      <c r="B28" s="8">
        <v>2</v>
      </c>
      <c r="C28" s="25" t="s">
        <v>50</v>
      </c>
      <c r="D28" s="36">
        <f t="shared" si="17"/>
        <v>0</v>
      </c>
      <c r="E28" s="32">
        <f t="shared" si="18"/>
        <v>0</v>
      </c>
      <c r="F28" s="25" t="s">
        <v>50</v>
      </c>
      <c r="G28" s="36">
        <f t="shared" si="19"/>
        <v>0</v>
      </c>
      <c r="H28" s="37">
        <f t="shared" si="20"/>
        <v>0</v>
      </c>
      <c r="I28" s="8">
        <v>2</v>
      </c>
      <c r="J28" s="25" t="s">
        <v>58</v>
      </c>
      <c r="K28" s="36">
        <f t="shared" si="21"/>
        <v>0</v>
      </c>
      <c r="L28" s="32">
        <f t="shared" si="22"/>
        <v>0</v>
      </c>
      <c r="M28" s="38" t="s">
        <v>64</v>
      </c>
      <c r="N28" s="36">
        <f t="shared" si="23"/>
        <v>0</v>
      </c>
      <c r="O28" s="37">
        <f t="shared" si="24"/>
        <v>0</v>
      </c>
      <c r="P28" s="8">
        <v>2</v>
      </c>
      <c r="Q28" s="25" t="s">
        <v>64</v>
      </c>
      <c r="R28" s="36">
        <f t="shared" si="25"/>
        <v>0</v>
      </c>
      <c r="S28" s="32">
        <f t="shared" si="26"/>
        <v>0</v>
      </c>
      <c r="T28" s="25" t="s">
        <v>68</v>
      </c>
      <c r="U28" s="36">
        <f t="shared" si="27"/>
        <v>0</v>
      </c>
      <c r="V28" s="37">
        <f t="shared" si="28"/>
        <v>0</v>
      </c>
      <c r="W28" s="8">
        <v>2</v>
      </c>
      <c r="X28" s="25" t="s">
        <v>50</v>
      </c>
      <c r="Y28" s="36">
        <f t="shared" si="29"/>
        <v>0</v>
      </c>
      <c r="Z28" s="32">
        <f t="shared" si="30"/>
        <v>0</v>
      </c>
      <c r="AA28" s="25" t="s">
        <v>50</v>
      </c>
      <c r="AB28" s="36">
        <f t="shared" si="31"/>
        <v>0</v>
      </c>
      <c r="AC28" s="37">
        <f>COUNTIF($AE$4:$AE$35,AA28)</f>
        <v>0</v>
      </c>
      <c r="AD28" s="75"/>
      <c r="AE28" s="28">
        <f t="shared" si="16"/>
        <v>0</v>
      </c>
      <c r="AF28" s="75"/>
      <c r="AG28" s="75"/>
      <c r="AH28" s="75"/>
      <c r="AI28" s="75"/>
      <c r="AJ28" s="75"/>
      <c r="AK28" s="75">
        <v>3</v>
      </c>
      <c r="AL28" s="75" t="s">
        <v>90</v>
      </c>
      <c r="AM28" s="23" t="s">
        <v>45</v>
      </c>
      <c r="AN28" s="75" t="s">
        <v>92</v>
      </c>
      <c r="AO28" s="75"/>
      <c r="AP28" s="75"/>
      <c r="AQ28" s="75"/>
      <c r="AR28" s="75"/>
    </row>
    <row r="29" spans="1:44" s="174" customFormat="1" x14ac:dyDescent="0.25">
      <c r="A29" s="6"/>
      <c r="B29" s="8">
        <v>1</v>
      </c>
      <c r="C29" s="25" t="s">
        <v>66</v>
      </c>
      <c r="D29" s="36">
        <f t="shared" si="17"/>
        <v>0</v>
      </c>
      <c r="E29" s="32">
        <f t="shared" si="18"/>
        <v>0</v>
      </c>
      <c r="F29" s="25" t="s">
        <v>66</v>
      </c>
      <c r="G29" s="36">
        <f t="shared" si="19"/>
        <v>0</v>
      </c>
      <c r="H29" s="37">
        <f t="shared" si="20"/>
        <v>0</v>
      </c>
      <c r="I29" s="8">
        <v>1</v>
      </c>
      <c r="J29" s="25" t="s">
        <v>64</v>
      </c>
      <c r="K29" s="36">
        <f t="shared" si="21"/>
        <v>0</v>
      </c>
      <c r="L29" s="32">
        <f t="shared" si="22"/>
        <v>0</v>
      </c>
      <c r="M29" s="38" t="s">
        <v>68</v>
      </c>
      <c r="N29" s="36">
        <f t="shared" si="23"/>
        <v>0</v>
      </c>
      <c r="O29" s="37">
        <f t="shared" si="24"/>
        <v>0</v>
      </c>
      <c r="P29" s="8">
        <v>1</v>
      </c>
      <c r="Q29" s="25" t="s">
        <v>48</v>
      </c>
      <c r="R29" s="36">
        <f t="shared" si="25"/>
        <v>0</v>
      </c>
      <c r="S29" s="32">
        <f t="shared" si="26"/>
        <v>0</v>
      </c>
      <c r="T29" s="25" t="s">
        <v>76</v>
      </c>
      <c r="U29" s="36">
        <f t="shared" si="27"/>
        <v>0</v>
      </c>
      <c r="V29" s="37">
        <f t="shared" si="28"/>
        <v>0</v>
      </c>
      <c r="W29" s="8">
        <v>1</v>
      </c>
      <c r="X29" s="25" t="s">
        <v>66</v>
      </c>
      <c r="Y29" s="36">
        <f t="shared" si="29"/>
        <v>0</v>
      </c>
      <c r="Z29" s="32">
        <f t="shared" si="30"/>
        <v>0</v>
      </c>
      <c r="AA29" s="25" t="s">
        <v>48</v>
      </c>
      <c r="AB29" s="36">
        <f t="shared" si="31"/>
        <v>0</v>
      </c>
      <c r="AC29" s="37">
        <f t="shared" si="32"/>
        <v>0</v>
      </c>
      <c r="AD29" s="75"/>
      <c r="AE29" s="28">
        <f t="shared" si="16"/>
        <v>0</v>
      </c>
      <c r="AF29" s="75"/>
      <c r="AG29" s="75"/>
      <c r="AH29" s="75"/>
      <c r="AI29" s="75"/>
      <c r="AJ29" s="75"/>
      <c r="AK29" s="75">
        <v>4</v>
      </c>
      <c r="AL29" s="75" t="s">
        <v>94</v>
      </c>
      <c r="AM29" s="23" t="s">
        <v>45</v>
      </c>
      <c r="AN29" s="75" t="s">
        <v>83</v>
      </c>
      <c r="AO29" s="75"/>
      <c r="AP29" s="75"/>
      <c r="AQ29" s="75"/>
      <c r="AR29" s="75"/>
    </row>
    <row r="30" spans="1:44" s="174" customFormat="1" x14ac:dyDescent="0.25">
      <c r="A30" s="6"/>
      <c r="B30" s="9">
        <v>4</v>
      </c>
      <c r="C30" s="72" t="s">
        <v>60</v>
      </c>
      <c r="D30" s="36">
        <f t="shared" si="17"/>
        <v>0</v>
      </c>
      <c r="E30" s="32">
        <f t="shared" si="18"/>
        <v>0</v>
      </c>
      <c r="F30" s="72" t="s">
        <v>63</v>
      </c>
      <c r="G30" s="36">
        <f t="shared" si="19"/>
        <v>0</v>
      </c>
      <c r="H30" s="37">
        <f t="shared" si="20"/>
        <v>0</v>
      </c>
      <c r="I30" s="9">
        <v>4</v>
      </c>
      <c r="J30" s="73" t="s">
        <v>72</v>
      </c>
      <c r="K30" s="36">
        <f t="shared" si="21"/>
        <v>0</v>
      </c>
      <c r="L30" s="32">
        <f t="shared" si="22"/>
        <v>0</v>
      </c>
      <c r="M30" s="74" t="s">
        <v>68</v>
      </c>
      <c r="N30" s="36">
        <f t="shared" si="23"/>
        <v>0</v>
      </c>
      <c r="O30" s="37">
        <f t="shared" si="24"/>
        <v>0</v>
      </c>
      <c r="P30" s="9">
        <v>4</v>
      </c>
      <c r="Q30" s="72" t="s">
        <v>70</v>
      </c>
      <c r="R30" s="36">
        <f t="shared" si="25"/>
        <v>0</v>
      </c>
      <c r="S30" s="32">
        <f t="shared" si="26"/>
        <v>0</v>
      </c>
      <c r="T30" s="73" t="s">
        <v>63</v>
      </c>
      <c r="U30" s="36">
        <f t="shared" si="27"/>
        <v>0</v>
      </c>
      <c r="V30" s="37">
        <f t="shared" si="28"/>
        <v>0</v>
      </c>
      <c r="W30" s="9">
        <v>4</v>
      </c>
      <c r="X30" s="71" t="s">
        <v>67</v>
      </c>
      <c r="Y30" s="36">
        <f t="shared" si="29"/>
        <v>0</v>
      </c>
      <c r="Z30" s="32">
        <f t="shared" si="30"/>
        <v>0</v>
      </c>
      <c r="AA30" s="72" t="s">
        <v>60</v>
      </c>
      <c r="AB30" s="36">
        <f>_xlfn.IFNA(IF(MATCH(AA30,$AE$4:$AE$19, 0)&gt;0, $B30), 0)</f>
        <v>0</v>
      </c>
      <c r="AC30" s="37">
        <f t="shared" si="32"/>
        <v>0</v>
      </c>
      <c r="AD30" s="75"/>
      <c r="AE30" s="28">
        <f t="shared" si="16"/>
        <v>0</v>
      </c>
      <c r="AF30" s="75"/>
      <c r="AG30" s="75"/>
      <c r="AH30" s="75"/>
      <c r="AI30" s="75"/>
      <c r="AJ30" s="75"/>
      <c r="AK30" s="75">
        <v>5</v>
      </c>
      <c r="AL30" s="75" t="s">
        <v>93</v>
      </c>
      <c r="AM30" s="23" t="s">
        <v>45</v>
      </c>
      <c r="AN30" s="75" t="s">
        <v>256</v>
      </c>
      <c r="AO30" s="75"/>
      <c r="AP30" s="75"/>
      <c r="AQ30" s="75"/>
      <c r="AR30" s="75"/>
    </row>
    <row r="31" spans="1:44" s="174" customFormat="1" x14ac:dyDescent="0.25">
      <c r="A31" s="6"/>
      <c r="B31" s="9">
        <v>3</v>
      </c>
      <c r="C31" s="72" t="s">
        <v>56</v>
      </c>
      <c r="D31" s="36">
        <f t="shared" si="17"/>
        <v>0</v>
      </c>
      <c r="E31" s="32">
        <f t="shared" si="18"/>
        <v>0</v>
      </c>
      <c r="F31" s="72" t="s">
        <v>60</v>
      </c>
      <c r="G31" s="36">
        <f t="shared" si="19"/>
        <v>0</v>
      </c>
      <c r="H31" s="37">
        <f t="shared" si="20"/>
        <v>0</v>
      </c>
      <c r="I31" s="9">
        <v>3</v>
      </c>
      <c r="J31" s="73" t="s">
        <v>70</v>
      </c>
      <c r="K31" s="36">
        <f t="shared" si="21"/>
        <v>0</v>
      </c>
      <c r="L31" s="32">
        <f t="shared" si="22"/>
        <v>0</v>
      </c>
      <c r="M31" s="74" t="s">
        <v>64</v>
      </c>
      <c r="N31" s="36">
        <f t="shared" si="23"/>
        <v>0</v>
      </c>
      <c r="O31" s="37">
        <f t="shared" si="24"/>
        <v>0</v>
      </c>
      <c r="P31" s="9">
        <v>3</v>
      </c>
      <c r="Q31" s="72" t="s">
        <v>60</v>
      </c>
      <c r="R31" s="36">
        <f t="shared" si="25"/>
        <v>0</v>
      </c>
      <c r="S31" s="32">
        <f t="shared" si="26"/>
        <v>0</v>
      </c>
      <c r="T31" s="73" t="s">
        <v>60</v>
      </c>
      <c r="U31" s="36">
        <f t="shared" si="27"/>
        <v>0</v>
      </c>
      <c r="V31" s="37">
        <f t="shared" si="28"/>
        <v>0</v>
      </c>
      <c r="W31" s="9">
        <v>3</v>
      </c>
      <c r="X31" s="71" t="s">
        <v>56</v>
      </c>
      <c r="Y31" s="36">
        <f t="shared" si="29"/>
        <v>0</v>
      </c>
      <c r="Z31" s="32">
        <f t="shared" si="30"/>
        <v>0</v>
      </c>
      <c r="AA31" s="72" t="s">
        <v>67</v>
      </c>
      <c r="AB31" s="36">
        <f t="shared" si="31"/>
        <v>0</v>
      </c>
      <c r="AC31" s="37">
        <f t="shared" si="32"/>
        <v>0</v>
      </c>
      <c r="AD31" s="75"/>
      <c r="AE31" s="28">
        <f t="shared" si="16"/>
        <v>0</v>
      </c>
      <c r="AF31" s="75"/>
      <c r="AG31" s="75"/>
      <c r="AH31" s="75"/>
      <c r="AI31" s="75"/>
      <c r="AJ31" s="75"/>
      <c r="AK31" s="75">
        <v>6</v>
      </c>
      <c r="AL31" s="75" t="s">
        <v>95</v>
      </c>
      <c r="AM31" s="23" t="s">
        <v>45</v>
      </c>
      <c r="AN31" s="75" t="s">
        <v>84</v>
      </c>
      <c r="AO31" s="75"/>
      <c r="AP31" s="75"/>
      <c r="AQ31" s="75"/>
      <c r="AR31" s="75"/>
    </row>
    <row r="32" spans="1:44" s="174" customFormat="1" x14ac:dyDescent="0.25">
      <c r="A32" s="6"/>
      <c r="B32" s="9">
        <v>2</v>
      </c>
      <c r="C32" s="72" t="s">
        <v>47</v>
      </c>
      <c r="D32" s="36">
        <f t="shared" si="17"/>
        <v>0</v>
      </c>
      <c r="E32" s="32">
        <f t="shared" si="18"/>
        <v>0</v>
      </c>
      <c r="F32" s="72" t="s">
        <v>62</v>
      </c>
      <c r="G32" s="36">
        <f t="shared" si="19"/>
        <v>0</v>
      </c>
      <c r="H32" s="37">
        <f t="shared" si="20"/>
        <v>0</v>
      </c>
      <c r="I32" s="9">
        <v>2</v>
      </c>
      <c r="J32" s="73" t="s">
        <v>55</v>
      </c>
      <c r="K32" s="36">
        <f t="shared" si="21"/>
        <v>0</v>
      </c>
      <c r="L32" s="32">
        <f t="shared" si="22"/>
        <v>0</v>
      </c>
      <c r="M32" s="74" t="s">
        <v>72</v>
      </c>
      <c r="N32" s="36">
        <f t="shared" si="23"/>
        <v>0</v>
      </c>
      <c r="O32" s="37">
        <f t="shared" si="24"/>
        <v>0</v>
      </c>
      <c r="P32" s="9">
        <v>2</v>
      </c>
      <c r="Q32" s="72" t="s">
        <v>62</v>
      </c>
      <c r="R32" s="36">
        <f t="shared" si="25"/>
        <v>0</v>
      </c>
      <c r="S32" s="32">
        <f t="shared" si="26"/>
        <v>0</v>
      </c>
      <c r="T32" s="73" t="s">
        <v>64</v>
      </c>
      <c r="U32" s="36">
        <f t="shared" si="27"/>
        <v>0</v>
      </c>
      <c r="V32" s="37">
        <f t="shared" si="28"/>
        <v>0</v>
      </c>
      <c r="W32" s="9">
        <v>2</v>
      </c>
      <c r="X32" s="71" t="s">
        <v>57</v>
      </c>
      <c r="Y32" s="36">
        <f t="shared" si="29"/>
        <v>0</v>
      </c>
      <c r="Z32" s="32">
        <f t="shared" si="30"/>
        <v>0</v>
      </c>
      <c r="AA32" s="72" t="s">
        <v>47</v>
      </c>
      <c r="AB32" s="36">
        <f t="shared" si="31"/>
        <v>0</v>
      </c>
      <c r="AC32" s="37">
        <f t="shared" si="32"/>
        <v>0</v>
      </c>
      <c r="AD32" s="75"/>
      <c r="AE32" s="28">
        <f t="shared" si="16"/>
        <v>0</v>
      </c>
      <c r="AF32" s="75"/>
      <c r="AG32" s="75"/>
      <c r="AH32" s="75"/>
      <c r="AI32" s="75"/>
      <c r="AJ32" s="75"/>
      <c r="AK32" s="75">
        <v>7</v>
      </c>
      <c r="AL32" s="75" t="s">
        <v>278</v>
      </c>
      <c r="AM32" s="23" t="s">
        <v>45</v>
      </c>
      <c r="AN32" s="75" t="s">
        <v>89</v>
      </c>
      <c r="AO32" s="75"/>
      <c r="AP32" s="75"/>
      <c r="AQ32" s="75"/>
      <c r="AR32" s="75"/>
    </row>
    <row r="33" spans="1:44" s="174" customFormat="1" x14ac:dyDescent="0.25">
      <c r="A33" s="6"/>
      <c r="B33" s="9">
        <v>1</v>
      </c>
      <c r="C33" s="72" t="s">
        <v>73</v>
      </c>
      <c r="D33" s="36">
        <f t="shared" si="17"/>
        <v>0</v>
      </c>
      <c r="E33" s="32">
        <f t="shared" si="18"/>
        <v>0</v>
      </c>
      <c r="F33" s="72" t="s">
        <v>46</v>
      </c>
      <c r="G33" s="36">
        <f t="shared" si="19"/>
        <v>0</v>
      </c>
      <c r="H33" s="37">
        <f t="shared" si="20"/>
        <v>0</v>
      </c>
      <c r="I33" s="9">
        <v>1</v>
      </c>
      <c r="J33" s="73" t="s">
        <v>53</v>
      </c>
      <c r="K33" s="36">
        <f t="shared" si="21"/>
        <v>0</v>
      </c>
      <c r="L33" s="32">
        <f t="shared" si="22"/>
        <v>0</v>
      </c>
      <c r="M33" s="74" t="s">
        <v>50</v>
      </c>
      <c r="N33" s="36">
        <f t="shared" si="23"/>
        <v>0</v>
      </c>
      <c r="O33" s="37">
        <f t="shared" si="24"/>
        <v>0</v>
      </c>
      <c r="P33" s="9">
        <v>1</v>
      </c>
      <c r="Q33" s="72" t="s">
        <v>47</v>
      </c>
      <c r="R33" s="36">
        <f t="shared" si="25"/>
        <v>0</v>
      </c>
      <c r="S33" s="32">
        <f t="shared" si="26"/>
        <v>0</v>
      </c>
      <c r="T33" s="73" t="s">
        <v>53</v>
      </c>
      <c r="U33" s="36">
        <f t="shared" si="27"/>
        <v>0</v>
      </c>
      <c r="V33" s="37">
        <f t="shared" si="28"/>
        <v>0</v>
      </c>
      <c r="W33" s="9">
        <v>1</v>
      </c>
      <c r="X33" s="71" t="s">
        <v>50</v>
      </c>
      <c r="Y33" s="36">
        <f t="shared" si="29"/>
        <v>0</v>
      </c>
      <c r="Z33" s="32">
        <f t="shared" si="30"/>
        <v>0</v>
      </c>
      <c r="AA33" s="72" t="s">
        <v>50</v>
      </c>
      <c r="AB33" s="36">
        <f t="shared" si="31"/>
        <v>0</v>
      </c>
      <c r="AC33" s="37">
        <f t="shared" si="32"/>
        <v>0</v>
      </c>
      <c r="AD33" s="75"/>
      <c r="AE33" s="28">
        <f t="shared" si="16"/>
        <v>0</v>
      </c>
      <c r="AF33" s="75"/>
      <c r="AG33" s="75"/>
      <c r="AH33" s="75"/>
      <c r="AI33" s="75"/>
      <c r="AJ33" s="75"/>
      <c r="AK33" s="75">
        <v>8</v>
      </c>
      <c r="AL33" s="75" t="s">
        <v>87</v>
      </c>
      <c r="AM33" s="23" t="s">
        <v>45</v>
      </c>
      <c r="AN33" s="75" t="s">
        <v>82</v>
      </c>
      <c r="AO33" s="75"/>
      <c r="AP33" s="75"/>
      <c r="AQ33" s="75"/>
      <c r="AR33" s="75"/>
    </row>
    <row r="34" spans="1:44" s="174" customFormat="1" x14ac:dyDescent="0.25">
      <c r="A34" s="6"/>
      <c r="B34" s="9">
        <v>1</v>
      </c>
      <c r="C34" s="72" t="s">
        <v>49</v>
      </c>
      <c r="D34" s="36">
        <f t="shared" si="17"/>
        <v>0</v>
      </c>
      <c r="E34" s="32">
        <f t="shared" si="18"/>
        <v>0</v>
      </c>
      <c r="F34" s="72" t="s">
        <v>44</v>
      </c>
      <c r="G34" s="36">
        <f t="shared" si="19"/>
        <v>0</v>
      </c>
      <c r="H34" s="37">
        <f t="shared" si="20"/>
        <v>0</v>
      </c>
      <c r="I34" s="9">
        <v>1</v>
      </c>
      <c r="J34" s="73" t="s">
        <v>46</v>
      </c>
      <c r="K34" s="36">
        <f t="shared" si="21"/>
        <v>0</v>
      </c>
      <c r="L34" s="32">
        <f t="shared" si="22"/>
        <v>0</v>
      </c>
      <c r="M34" s="74" t="s">
        <v>71</v>
      </c>
      <c r="N34" s="36">
        <f t="shared" si="23"/>
        <v>0</v>
      </c>
      <c r="O34" s="37">
        <f t="shared" si="24"/>
        <v>0</v>
      </c>
      <c r="P34" s="9">
        <v>1</v>
      </c>
      <c r="Q34" s="72" t="s">
        <v>59</v>
      </c>
      <c r="R34" s="36">
        <f t="shared" si="25"/>
        <v>0</v>
      </c>
      <c r="S34" s="32">
        <f t="shared" si="26"/>
        <v>0</v>
      </c>
      <c r="T34" s="73" t="s">
        <v>75</v>
      </c>
      <c r="U34" s="36">
        <f t="shared" si="27"/>
        <v>0</v>
      </c>
      <c r="V34" s="37">
        <f t="shared" si="28"/>
        <v>0</v>
      </c>
      <c r="W34" s="9">
        <v>1</v>
      </c>
      <c r="X34" s="71" t="s">
        <v>71</v>
      </c>
      <c r="Y34" s="36">
        <f t="shared" si="29"/>
        <v>0</v>
      </c>
      <c r="Z34" s="32">
        <f t="shared" si="30"/>
        <v>0</v>
      </c>
      <c r="AA34" s="72" t="s">
        <v>48</v>
      </c>
      <c r="AB34" s="36">
        <f t="shared" si="31"/>
        <v>0</v>
      </c>
      <c r="AC34" s="37">
        <f t="shared" si="32"/>
        <v>0</v>
      </c>
      <c r="AD34" s="75"/>
      <c r="AE34" s="28">
        <f t="shared" si="16"/>
        <v>0</v>
      </c>
      <c r="AF34" s="75"/>
      <c r="AG34" s="75"/>
      <c r="AH34" s="75"/>
      <c r="AI34" s="75"/>
      <c r="AJ34" s="75"/>
      <c r="AK34" s="75"/>
      <c r="AL34" s="75"/>
      <c r="AM34" s="75"/>
      <c r="AN34" s="75"/>
      <c r="AO34" s="75"/>
      <c r="AP34" s="75"/>
      <c r="AQ34" s="75"/>
      <c r="AR34" s="75"/>
    </row>
    <row r="35" spans="1:44" s="174" customFormat="1" x14ac:dyDescent="0.25">
      <c r="A35" s="77"/>
      <c r="B35" s="78"/>
      <c r="C35" s="11" t="s">
        <v>77</v>
      </c>
      <c r="D35" s="11"/>
      <c r="E35" s="11">
        <f>SUM(E24:E34)</f>
        <v>-2</v>
      </c>
      <c r="F35" s="28" t="s">
        <v>78</v>
      </c>
      <c r="G35" s="11">
        <f>SUM(G24:G34)</f>
        <v>0</v>
      </c>
      <c r="H35" s="40">
        <f>SUM(H25:H34)</f>
        <v>0</v>
      </c>
      <c r="I35" s="78"/>
      <c r="J35" s="11" t="s">
        <v>77</v>
      </c>
      <c r="K35" s="11"/>
      <c r="L35" s="11">
        <f>SUM(L24:L34)</f>
        <v>-2</v>
      </c>
      <c r="M35" s="28" t="s">
        <v>78</v>
      </c>
      <c r="N35" s="11"/>
      <c r="O35" s="40">
        <f>SUM(O25:O34)</f>
        <v>0</v>
      </c>
      <c r="P35" s="78"/>
      <c r="Q35" s="11" t="s">
        <v>77</v>
      </c>
      <c r="R35" s="11"/>
      <c r="S35" s="11">
        <f>SUM(S24:S34)</f>
        <v>-2</v>
      </c>
      <c r="T35" s="28" t="s">
        <v>78</v>
      </c>
      <c r="U35" s="11"/>
      <c r="V35" s="40">
        <f>SUM(V25:V34)</f>
        <v>0</v>
      </c>
      <c r="W35" s="78"/>
      <c r="X35" s="11" t="s">
        <v>77</v>
      </c>
      <c r="Y35" s="11"/>
      <c r="Z35" s="11">
        <f>SUM(Z24:Z34)</f>
        <v>-2</v>
      </c>
      <c r="AA35" s="28" t="s">
        <v>78</v>
      </c>
      <c r="AB35" s="11"/>
      <c r="AC35" s="40">
        <f>SUM(AC25:AC34)</f>
        <v>0</v>
      </c>
      <c r="AD35" s="75"/>
      <c r="AE35" s="28">
        <f t="shared" si="16"/>
        <v>0</v>
      </c>
      <c r="AF35" s="75"/>
      <c r="AG35" s="75"/>
      <c r="AH35" s="75"/>
      <c r="AI35" s="75"/>
      <c r="AJ35" s="75"/>
      <c r="AK35" s="75"/>
      <c r="AL35" s="75"/>
      <c r="AM35" s="75"/>
      <c r="AN35" s="75"/>
      <c r="AO35" s="75"/>
      <c r="AP35" s="75"/>
      <c r="AQ35" s="75"/>
      <c r="AR35" s="75"/>
    </row>
    <row r="36" spans="1:44" s="174" customFormat="1" x14ac:dyDescent="0.25">
      <c r="A36" s="6"/>
      <c r="B36" s="78"/>
      <c r="C36" s="12" t="s">
        <v>79</v>
      </c>
      <c r="D36" s="78">
        <v>7</v>
      </c>
      <c r="E36" s="78"/>
      <c r="F36" s="12" t="s">
        <v>79</v>
      </c>
      <c r="G36" s="78">
        <v>0</v>
      </c>
      <c r="H36" s="6"/>
      <c r="I36" s="78"/>
      <c r="J36" s="12" t="s">
        <v>79</v>
      </c>
      <c r="K36" s="78">
        <v>6</v>
      </c>
      <c r="L36" s="78"/>
      <c r="M36" s="12" t="s">
        <v>79</v>
      </c>
      <c r="N36" s="78">
        <v>9</v>
      </c>
      <c r="O36" s="6"/>
      <c r="P36" s="78"/>
      <c r="Q36" s="12" t="s">
        <v>79</v>
      </c>
      <c r="R36" s="78">
        <v>9</v>
      </c>
      <c r="S36" s="78"/>
      <c r="T36" s="12" t="s">
        <v>79</v>
      </c>
      <c r="U36" s="78">
        <v>8</v>
      </c>
      <c r="V36" s="6"/>
      <c r="W36" s="78"/>
      <c r="X36" s="12" t="s">
        <v>79</v>
      </c>
      <c r="Y36" s="78">
        <v>9</v>
      </c>
      <c r="Z36" s="78"/>
      <c r="AA36" s="12" t="s">
        <v>79</v>
      </c>
      <c r="AB36" s="78">
        <v>7</v>
      </c>
      <c r="AC36" s="6"/>
      <c r="AD36" s="75"/>
      <c r="AE36" s="75"/>
      <c r="AF36" s="75"/>
      <c r="AG36" s="75"/>
      <c r="AH36" s="75"/>
      <c r="AI36" s="75"/>
      <c r="AJ36" s="75"/>
      <c r="AK36" s="75"/>
      <c r="AL36" s="75"/>
      <c r="AM36" s="75"/>
      <c r="AN36" s="75"/>
      <c r="AO36" s="75"/>
      <c r="AP36" s="75"/>
      <c r="AQ36" s="75"/>
      <c r="AR36" s="75"/>
    </row>
    <row r="37" spans="1:44" s="174" customFormat="1" x14ac:dyDescent="0.25">
      <c r="A37" s="77"/>
      <c r="B37" s="77"/>
      <c r="C37" s="77"/>
      <c r="D37" s="77"/>
      <c r="E37" s="77"/>
      <c r="F37" s="77"/>
      <c r="G37" s="77"/>
      <c r="H37" s="77"/>
      <c r="I37" s="77"/>
      <c r="J37" s="77"/>
      <c r="K37" s="77"/>
      <c r="L37" s="77"/>
      <c r="M37" s="77"/>
      <c r="N37" s="77"/>
      <c r="O37" s="77"/>
      <c r="P37" s="77"/>
      <c r="Q37" s="77"/>
      <c r="R37" s="77"/>
      <c r="S37" s="77"/>
      <c r="T37" s="77"/>
      <c r="U37" s="77"/>
      <c r="V37" s="6"/>
      <c r="W37" s="77"/>
      <c r="X37" s="77"/>
      <c r="Y37" s="77"/>
      <c r="Z37" s="77"/>
      <c r="AA37" s="77"/>
      <c r="AB37" s="77"/>
      <c r="AC37" s="6"/>
      <c r="AD37" s="75"/>
      <c r="AE37" s="75"/>
      <c r="AF37" s="75"/>
      <c r="AG37" s="75"/>
      <c r="AH37" s="75"/>
      <c r="AI37" s="75"/>
      <c r="AJ37" s="75"/>
      <c r="AK37" s="75"/>
      <c r="AL37" s="75"/>
      <c r="AM37" s="75"/>
      <c r="AN37" s="75"/>
      <c r="AO37" s="75"/>
      <c r="AP37" s="75"/>
      <c r="AQ37" s="75"/>
      <c r="AR37" s="75"/>
    </row>
  </sheetData>
  <conditionalFormatting sqref="A1:AR1 A37:AN37 G8:G16 N8:N16 U8:U16 G26:G34 N26:N34 U26:U34 W26:Y34 AB26:AB34 I8:I17 W8:W17 P8:P17 A36:AD36 A26:B35 I26:I35 W35 P26:P35 AB20:AC20 A8:B20 G20:I20 N20:P20 U20:W20 A2:B2 AB2:AR2 G2:I2 N2:P2 U2:W2 AO19:AO37 A3:AC7 A21:AC25 AD19:AD35 AF19:AN36 AD3:AK17 AD18:AH18 AP3:AR37 Y8:Y16 K26:K34 C18:AC19 R26:R34 D8:D16 AJ18 D26:D34 K8:K16 AB8:AB16 R8:R16">
    <cfRule type="cellIs" dxfId="3215" priority="569" operator="equal">
      <formula>"Home"</formula>
    </cfRule>
    <cfRule type="cellIs" dxfId="3214" priority="570" operator="equal">
      <formula>"Away"</formula>
    </cfRule>
  </conditionalFormatting>
  <conditionalFormatting sqref="X20 Q20 J20">
    <cfRule type="cellIs" dxfId="3213" priority="568" operator="equal">
      <formula>"Need Picks"</formula>
    </cfRule>
  </conditionalFormatting>
  <conditionalFormatting sqref="X20 Q20 J20">
    <cfRule type="cellIs" dxfId="3212" priority="566" operator="equal">
      <formula>"Home"</formula>
    </cfRule>
    <cfRule type="cellIs" dxfId="3211" priority="567" operator="equal">
      <formula>"Away"</formula>
    </cfRule>
  </conditionalFormatting>
  <conditionalFormatting sqref="Z20 S20 L20">
    <cfRule type="cellIs" dxfId="3210" priority="565" operator="equal">
      <formula>"F"</formula>
    </cfRule>
  </conditionalFormatting>
  <conditionalFormatting sqref="C20">
    <cfRule type="cellIs" dxfId="3209" priority="564" operator="equal">
      <formula>"Need Picks"</formula>
    </cfRule>
  </conditionalFormatting>
  <conditionalFormatting sqref="C20">
    <cfRule type="cellIs" dxfId="3208" priority="562" operator="equal">
      <formula>"Home"</formula>
    </cfRule>
    <cfRule type="cellIs" dxfId="3207" priority="563" operator="equal">
      <formula>"Away"</formula>
    </cfRule>
  </conditionalFormatting>
  <conditionalFormatting sqref="E20">
    <cfRule type="cellIs" dxfId="3206" priority="561" operator="equal">
      <formula>"F"</formula>
    </cfRule>
  </conditionalFormatting>
  <conditionalFormatting sqref="X2 Q2 J2">
    <cfRule type="cellIs" dxfId="3205" priority="560" operator="equal">
      <formula>"Need Picks"</formula>
    </cfRule>
  </conditionalFormatting>
  <conditionalFormatting sqref="X2 Q2 J2">
    <cfRule type="cellIs" dxfId="3204" priority="558" operator="equal">
      <formula>"Home"</formula>
    </cfRule>
    <cfRule type="cellIs" dxfId="3203" priority="559" operator="equal">
      <formula>"Away"</formula>
    </cfRule>
  </conditionalFormatting>
  <conditionalFormatting sqref="Z2 S2 L2">
    <cfRule type="cellIs" dxfId="3202" priority="557" operator="equal">
      <formula>"F"</formula>
    </cfRule>
  </conditionalFormatting>
  <conditionalFormatting sqref="C2">
    <cfRule type="cellIs" dxfId="3201" priority="556" operator="equal">
      <formula>"Need Picks"</formula>
    </cfRule>
  </conditionalFormatting>
  <conditionalFormatting sqref="C2">
    <cfRule type="cellIs" dxfId="3200" priority="554" operator="equal">
      <formula>"Home"</formula>
    </cfRule>
    <cfRule type="cellIs" dxfId="3199" priority="555" operator="equal">
      <formula>"Away"</formula>
    </cfRule>
  </conditionalFormatting>
  <conditionalFormatting sqref="E2">
    <cfRule type="cellIs" dxfId="3198" priority="553" operator="equal">
      <formula>"F"</formula>
    </cfRule>
  </conditionalFormatting>
  <conditionalFormatting sqref="AE19:AE36">
    <cfRule type="cellIs" dxfId="3197" priority="551" operator="equal">
      <formula>"Home"</formula>
    </cfRule>
    <cfRule type="cellIs" dxfId="3196" priority="552" operator="equal">
      <formula>"Away"</formula>
    </cfRule>
  </conditionalFormatting>
  <conditionalFormatting sqref="AL13:AL14">
    <cfRule type="containsText" dxfId="3195" priority="550" stopIfTrue="1" operator="containsText" text="Week">
      <formula>NOT(ISERROR(SEARCH("Week",AL13)))</formula>
    </cfRule>
  </conditionalFormatting>
  <conditionalFormatting sqref="AL13:AL14">
    <cfRule type="containsText" dxfId="3194" priority="547" stopIfTrue="1" operator="containsText" text="day">
      <formula>NOT(ISERROR(SEARCH("day",AL13)))</formula>
    </cfRule>
    <cfRule type="containsText" dxfId="3193" priority="548" stopIfTrue="1" operator="containsText" text="Week">
      <formula>NOT(ISERROR(SEARCH("Week",AL13)))</formula>
    </cfRule>
    <cfRule type="containsText" dxfId="3192" priority="549" stopIfTrue="1" operator="containsText" text="2018">
      <formula>NOT(ISERROR(SEARCH("2018",AL13)))</formula>
    </cfRule>
  </conditionalFormatting>
  <conditionalFormatting sqref="AN12:AN13">
    <cfRule type="containsText" dxfId="3191" priority="546" stopIfTrue="1" operator="containsText" text="Week">
      <formula>NOT(ISERROR(SEARCH("Week",AN12)))</formula>
    </cfRule>
  </conditionalFormatting>
  <conditionalFormatting sqref="AN12:AN13">
    <cfRule type="containsText" dxfId="3190" priority="543" stopIfTrue="1" operator="containsText" text="day">
      <formula>NOT(ISERROR(SEARCH("day",AN12)))</formula>
    </cfRule>
    <cfRule type="containsText" dxfId="3189" priority="544" stopIfTrue="1" operator="containsText" text="Week">
      <formula>NOT(ISERROR(SEARCH("Week",AN12)))</formula>
    </cfRule>
    <cfRule type="containsText" dxfId="3188" priority="545" stopIfTrue="1" operator="containsText" text="2018">
      <formula>NOT(ISERROR(SEARCH("2018",AN12)))</formula>
    </cfRule>
  </conditionalFormatting>
  <conditionalFormatting sqref="AL4:AL5">
    <cfRule type="containsText" dxfId="3187" priority="542" stopIfTrue="1" operator="containsText" text="Week">
      <formula>NOT(ISERROR(SEARCH("Week",AL4)))</formula>
    </cfRule>
  </conditionalFormatting>
  <conditionalFormatting sqref="AL4:AL5">
    <cfRule type="containsText" dxfId="3186" priority="539" stopIfTrue="1" operator="containsText" text="day">
      <formula>NOT(ISERROR(SEARCH("day",AL4)))</formula>
    </cfRule>
    <cfRule type="containsText" dxfId="3185" priority="540" stopIfTrue="1" operator="containsText" text="Week">
      <formula>NOT(ISERROR(SEARCH("Week",AL4)))</formula>
    </cfRule>
    <cfRule type="containsText" dxfId="3184" priority="541" stopIfTrue="1" operator="containsText" text="2018">
      <formula>NOT(ISERROR(SEARCH("2018",AL4)))</formula>
    </cfRule>
  </conditionalFormatting>
  <conditionalFormatting sqref="AN4">
    <cfRule type="containsText" dxfId="3183" priority="538" stopIfTrue="1" operator="containsText" text="Week">
      <formula>NOT(ISERROR(SEARCH("Week",AN4)))</formula>
    </cfRule>
  </conditionalFormatting>
  <conditionalFormatting sqref="AN4">
    <cfRule type="containsText" dxfId="3182" priority="535" stopIfTrue="1" operator="containsText" text="day">
      <formula>NOT(ISERROR(SEARCH("day",AN4)))</formula>
    </cfRule>
    <cfRule type="containsText" dxfId="3181" priority="536" stopIfTrue="1" operator="containsText" text="Week">
      <formula>NOT(ISERROR(SEARCH("Week",AN4)))</formula>
    </cfRule>
    <cfRule type="containsText" dxfId="3180" priority="537" stopIfTrue="1" operator="containsText" text="2018">
      <formula>NOT(ISERROR(SEARCH("2018",AN4)))</formula>
    </cfRule>
  </conditionalFormatting>
  <conditionalFormatting sqref="AN4">
    <cfRule type="containsText" dxfId="3179" priority="534" stopIfTrue="1" operator="containsText" text="Week">
      <formula>NOT(ISERROR(SEARCH("Week",AN4)))</formula>
    </cfRule>
  </conditionalFormatting>
  <conditionalFormatting sqref="AN4">
    <cfRule type="containsText" dxfId="3178" priority="531" stopIfTrue="1" operator="containsText" text="day">
      <formula>NOT(ISERROR(SEARCH("day",AN4)))</formula>
    </cfRule>
    <cfRule type="containsText" dxfId="3177" priority="532" stopIfTrue="1" operator="containsText" text="Week">
      <formula>NOT(ISERROR(SEARCH("Week",AN4)))</formula>
    </cfRule>
    <cfRule type="containsText" dxfId="3176" priority="533" stopIfTrue="1" operator="containsText" text="2018">
      <formula>NOT(ISERROR(SEARCH("2018",AN4)))</formula>
    </cfRule>
  </conditionalFormatting>
  <conditionalFormatting sqref="AL10">
    <cfRule type="containsText" dxfId="3175" priority="530" stopIfTrue="1" operator="containsText" text="Week">
      <formula>NOT(ISERROR(SEARCH("Week",AL10)))</formula>
    </cfRule>
  </conditionalFormatting>
  <conditionalFormatting sqref="AL10">
    <cfRule type="containsText" dxfId="3174" priority="527" stopIfTrue="1" operator="containsText" text="day">
      <formula>NOT(ISERROR(SEARCH("day",AL10)))</formula>
    </cfRule>
    <cfRule type="containsText" dxfId="3173" priority="528" stopIfTrue="1" operator="containsText" text="Week">
      <formula>NOT(ISERROR(SEARCH("Week",AL10)))</formula>
    </cfRule>
    <cfRule type="containsText" dxfId="3172" priority="529" stopIfTrue="1" operator="containsText" text="2018">
      <formula>NOT(ISERROR(SEARCH("2018",AL10)))</formula>
    </cfRule>
  </conditionalFormatting>
  <conditionalFormatting sqref="AN10">
    <cfRule type="containsText" dxfId="3171" priority="526" stopIfTrue="1" operator="containsText" text="Week">
      <formula>NOT(ISERROR(SEARCH("Week",AN10)))</formula>
    </cfRule>
  </conditionalFormatting>
  <conditionalFormatting sqref="AN10">
    <cfRule type="containsText" dxfId="3170" priority="523" stopIfTrue="1" operator="containsText" text="day">
      <formula>NOT(ISERROR(SEARCH("day",AN10)))</formula>
    </cfRule>
    <cfRule type="containsText" dxfId="3169" priority="524" stopIfTrue="1" operator="containsText" text="Week">
      <formula>NOT(ISERROR(SEARCH("Week",AN10)))</formula>
    </cfRule>
    <cfRule type="containsText" dxfId="3168" priority="525" stopIfTrue="1" operator="containsText" text="2018">
      <formula>NOT(ISERROR(SEARCH("2018",AN10)))</formula>
    </cfRule>
  </conditionalFormatting>
  <conditionalFormatting sqref="AN10">
    <cfRule type="containsText" dxfId="3167" priority="522" stopIfTrue="1" operator="containsText" text="Week">
      <formula>NOT(ISERROR(SEARCH("Week",AN10)))</formula>
    </cfRule>
  </conditionalFormatting>
  <conditionalFormatting sqref="AN10">
    <cfRule type="containsText" dxfId="3166" priority="519" stopIfTrue="1" operator="containsText" text="day">
      <formula>NOT(ISERROR(SEARCH("day",AN10)))</formula>
    </cfRule>
    <cfRule type="containsText" dxfId="3165" priority="520" stopIfTrue="1" operator="containsText" text="Week">
      <formula>NOT(ISERROR(SEARCH("Week",AN10)))</formula>
    </cfRule>
    <cfRule type="containsText" dxfId="3164" priority="521" stopIfTrue="1" operator="containsText" text="2018">
      <formula>NOT(ISERROR(SEARCH("2018",AN10)))</formula>
    </cfRule>
  </conditionalFormatting>
  <conditionalFormatting sqref="AN10">
    <cfRule type="containsText" dxfId="3163" priority="518" stopIfTrue="1" operator="containsText" text="Week">
      <formula>NOT(ISERROR(SEARCH("Week",AN10)))</formula>
    </cfRule>
  </conditionalFormatting>
  <conditionalFormatting sqref="AN10">
    <cfRule type="containsText" dxfId="3162" priority="515" stopIfTrue="1" operator="containsText" text="day">
      <formula>NOT(ISERROR(SEARCH("day",AN10)))</formula>
    </cfRule>
    <cfRule type="containsText" dxfId="3161" priority="516" stopIfTrue="1" operator="containsText" text="Week">
      <formula>NOT(ISERROR(SEARCH("Week",AN10)))</formula>
    </cfRule>
    <cfRule type="containsText" dxfId="3160" priority="517" stopIfTrue="1" operator="containsText" text="2018">
      <formula>NOT(ISERROR(SEARCH("2018",AN10)))</formula>
    </cfRule>
  </conditionalFormatting>
  <conditionalFormatting sqref="AL10">
    <cfRule type="containsText" dxfId="3159" priority="514" stopIfTrue="1" operator="containsText" text="Week">
      <formula>NOT(ISERROR(SEARCH("Week",AL10)))</formula>
    </cfRule>
  </conditionalFormatting>
  <conditionalFormatting sqref="AL10">
    <cfRule type="containsText" dxfId="3158" priority="511" stopIfTrue="1" operator="containsText" text="day">
      <formula>NOT(ISERROR(SEARCH("day",AL10)))</formula>
    </cfRule>
    <cfRule type="containsText" dxfId="3157" priority="512" stopIfTrue="1" operator="containsText" text="Week">
      <formula>NOT(ISERROR(SEARCH("Week",AL10)))</formula>
    </cfRule>
    <cfRule type="containsText" dxfId="3156" priority="513" stopIfTrue="1" operator="containsText" text="2018">
      <formula>NOT(ISERROR(SEARCH("2018",AL10)))</formula>
    </cfRule>
  </conditionalFormatting>
  <conditionalFormatting sqref="AL10">
    <cfRule type="containsText" dxfId="3155" priority="510" stopIfTrue="1" operator="containsText" text="Week">
      <formula>NOT(ISERROR(SEARCH("Week",AL10)))</formula>
    </cfRule>
  </conditionalFormatting>
  <conditionalFormatting sqref="AL10">
    <cfRule type="containsText" dxfId="3154" priority="507" stopIfTrue="1" operator="containsText" text="day">
      <formula>NOT(ISERROR(SEARCH("day",AL10)))</formula>
    </cfRule>
    <cfRule type="containsText" dxfId="3153" priority="508" stopIfTrue="1" operator="containsText" text="Week">
      <formula>NOT(ISERROR(SEARCH("Week",AL10)))</formula>
    </cfRule>
    <cfRule type="containsText" dxfId="3152" priority="509" stopIfTrue="1" operator="containsText" text="2018">
      <formula>NOT(ISERROR(SEARCH("2018",AL10)))</formula>
    </cfRule>
  </conditionalFormatting>
  <conditionalFormatting sqref="AL10">
    <cfRule type="containsText" dxfId="3151" priority="506" stopIfTrue="1" operator="containsText" text="Week">
      <formula>NOT(ISERROR(SEARCH("Week",AL10)))</formula>
    </cfRule>
  </conditionalFormatting>
  <conditionalFormatting sqref="AL10">
    <cfRule type="containsText" dxfId="3150" priority="503" stopIfTrue="1" operator="containsText" text="day">
      <formula>NOT(ISERROR(SEARCH("day",AL10)))</formula>
    </cfRule>
    <cfRule type="containsText" dxfId="3149" priority="504" stopIfTrue="1" operator="containsText" text="Week">
      <formula>NOT(ISERROR(SEARCH("Week",AL10)))</formula>
    </cfRule>
    <cfRule type="containsText" dxfId="3148" priority="505" stopIfTrue="1" operator="containsText" text="2018">
      <formula>NOT(ISERROR(SEARCH("2018",AL10)))</formula>
    </cfRule>
  </conditionalFormatting>
  <conditionalFormatting sqref="AL10">
    <cfRule type="containsText" dxfId="3147" priority="502" stopIfTrue="1" operator="containsText" text="Week">
      <formula>NOT(ISERROR(SEARCH("Week",AL10)))</formula>
    </cfRule>
  </conditionalFormatting>
  <conditionalFormatting sqref="AL10">
    <cfRule type="containsText" dxfId="3146" priority="499" stopIfTrue="1" operator="containsText" text="day">
      <formula>NOT(ISERROR(SEARCH("day",AL10)))</formula>
    </cfRule>
    <cfRule type="containsText" dxfId="3145" priority="500" stopIfTrue="1" operator="containsText" text="Week">
      <formula>NOT(ISERROR(SEARCH("Week",AL10)))</formula>
    </cfRule>
    <cfRule type="containsText" dxfId="3144" priority="501" stopIfTrue="1" operator="containsText" text="2018">
      <formula>NOT(ISERROR(SEARCH("2018",AL10)))</formula>
    </cfRule>
  </conditionalFormatting>
  <conditionalFormatting sqref="AL10">
    <cfRule type="containsText" dxfId="3143" priority="498" stopIfTrue="1" operator="containsText" text="Week">
      <formula>NOT(ISERROR(SEARCH("Week",AL10)))</formula>
    </cfRule>
  </conditionalFormatting>
  <conditionalFormatting sqref="AL10">
    <cfRule type="containsText" dxfId="3142" priority="495" stopIfTrue="1" operator="containsText" text="day">
      <formula>NOT(ISERROR(SEARCH("day",AL10)))</formula>
    </cfRule>
    <cfRule type="containsText" dxfId="3141" priority="496" stopIfTrue="1" operator="containsText" text="Week">
      <formula>NOT(ISERROR(SEARCH("Week",AL10)))</formula>
    </cfRule>
    <cfRule type="containsText" dxfId="3140" priority="497" stopIfTrue="1" operator="containsText" text="2018">
      <formula>NOT(ISERROR(SEARCH("2018",AL10)))</formula>
    </cfRule>
  </conditionalFormatting>
  <conditionalFormatting sqref="AL10">
    <cfRule type="containsText" dxfId="3139" priority="494" stopIfTrue="1" operator="containsText" text="Week">
      <formula>NOT(ISERROR(SEARCH("Week",AL10)))</formula>
    </cfRule>
  </conditionalFormatting>
  <conditionalFormatting sqref="AL10">
    <cfRule type="containsText" dxfId="3138" priority="491" stopIfTrue="1" operator="containsText" text="day">
      <formula>NOT(ISERROR(SEARCH("day",AL10)))</formula>
    </cfRule>
    <cfRule type="containsText" dxfId="3137" priority="492" stopIfTrue="1" operator="containsText" text="Week">
      <formula>NOT(ISERROR(SEARCH("Week",AL10)))</formula>
    </cfRule>
    <cfRule type="containsText" dxfId="3136" priority="493" stopIfTrue="1" operator="containsText" text="2018">
      <formula>NOT(ISERROR(SEARCH("2018",AL10)))</formula>
    </cfRule>
  </conditionalFormatting>
  <conditionalFormatting sqref="AL10">
    <cfRule type="containsText" dxfId="3135" priority="490" stopIfTrue="1" operator="containsText" text="Week">
      <formula>NOT(ISERROR(SEARCH("Week",AL10)))</formula>
    </cfRule>
  </conditionalFormatting>
  <conditionalFormatting sqref="AL10">
    <cfRule type="containsText" dxfId="3134" priority="487" stopIfTrue="1" operator="containsText" text="day">
      <formula>NOT(ISERROR(SEARCH("day",AL10)))</formula>
    </cfRule>
    <cfRule type="containsText" dxfId="3133" priority="488" stopIfTrue="1" operator="containsText" text="Week">
      <formula>NOT(ISERROR(SEARCH("Week",AL10)))</formula>
    </cfRule>
    <cfRule type="containsText" dxfId="3132" priority="489" stopIfTrue="1" operator="containsText" text="2018">
      <formula>NOT(ISERROR(SEARCH("2018",AL10)))</formula>
    </cfRule>
  </conditionalFormatting>
  <conditionalFormatting sqref="AL11">
    <cfRule type="containsText" dxfId="3131" priority="486" stopIfTrue="1" operator="containsText" text="Week">
      <formula>NOT(ISERROR(SEARCH("Week",AL11)))</formula>
    </cfRule>
  </conditionalFormatting>
  <conditionalFormatting sqref="AL11">
    <cfRule type="containsText" dxfId="3130" priority="483" stopIfTrue="1" operator="containsText" text="day">
      <formula>NOT(ISERROR(SEARCH("day",AL11)))</formula>
    </cfRule>
    <cfRule type="containsText" dxfId="3129" priority="484" stopIfTrue="1" operator="containsText" text="Week">
      <formula>NOT(ISERROR(SEARCH("Week",AL11)))</formula>
    </cfRule>
    <cfRule type="containsText" dxfId="3128" priority="485" stopIfTrue="1" operator="containsText" text="2018">
      <formula>NOT(ISERROR(SEARCH("2018",AL11)))</formula>
    </cfRule>
  </conditionalFormatting>
  <conditionalFormatting sqref="AN16">
    <cfRule type="containsText" dxfId="3127" priority="482" stopIfTrue="1" operator="containsText" text="Week">
      <formula>NOT(ISERROR(SEARCH("Week",AN16)))</formula>
    </cfRule>
  </conditionalFormatting>
  <conditionalFormatting sqref="AN16">
    <cfRule type="containsText" dxfId="3126" priority="479" stopIfTrue="1" operator="containsText" text="day">
      <formula>NOT(ISERROR(SEARCH("day",AN16)))</formula>
    </cfRule>
    <cfRule type="containsText" dxfId="3125" priority="480" stopIfTrue="1" operator="containsText" text="Week">
      <formula>NOT(ISERROR(SEARCH("Week",AN16)))</formula>
    </cfRule>
    <cfRule type="containsText" dxfId="3124" priority="481" stopIfTrue="1" operator="containsText" text="2018">
      <formula>NOT(ISERROR(SEARCH("2018",AN16)))</formula>
    </cfRule>
  </conditionalFormatting>
  <conditionalFormatting sqref="AL15">
    <cfRule type="containsText" dxfId="3123" priority="478" stopIfTrue="1" operator="containsText" text="Week">
      <formula>NOT(ISERROR(SEARCH("Week",AL15)))</formula>
    </cfRule>
  </conditionalFormatting>
  <conditionalFormatting sqref="AL15">
    <cfRule type="containsText" dxfId="3122" priority="475" stopIfTrue="1" operator="containsText" text="day">
      <formula>NOT(ISERROR(SEARCH("day",AL15)))</formula>
    </cfRule>
    <cfRule type="containsText" dxfId="3121" priority="476" stopIfTrue="1" operator="containsText" text="Week">
      <formula>NOT(ISERROR(SEARCH("Week",AL15)))</formula>
    </cfRule>
    <cfRule type="containsText" dxfId="3120" priority="477" stopIfTrue="1" operator="containsText" text="2018">
      <formula>NOT(ISERROR(SEARCH("2018",AL15)))</formula>
    </cfRule>
  </conditionalFormatting>
  <conditionalFormatting sqref="AL15">
    <cfRule type="containsText" dxfId="3119" priority="474" stopIfTrue="1" operator="containsText" text="Week">
      <formula>NOT(ISERROR(SEARCH("Week",AL15)))</formula>
    </cfRule>
  </conditionalFormatting>
  <conditionalFormatting sqref="AL15">
    <cfRule type="containsText" dxfId="3118" priority="471" stopIfTrue="1" operator="containsText" text="day">
      <formula>NOT(ISERROR(SEARCH("day",AL15)))</formula>
    </cfRule>
    <cfRule type="containsText" dxfId="3117" priority="472" stopIfTrue="1" operator="containsText" text="Week">
      <formula>NOT(ISERROR(SEARCH("Week",AL15)))</formula>
    </cfRule>
    <cfRule type="containsText" dxfId="3116" priority="473" stopIfTrue="1" operator="containsText" text="2018">
      <formula>NOT(ISERROR(SEARCH("2018",AL15)))</formula>
    </cfRule>
  </conditionalFormatting>
  <conditionalFormatting sqref="AL15">
    <cfRule type="containsText" dxfId="3115" priority="470" stopIfTrue="1" operator="containsText" text="Week">
      <formula>NOT(ISERROR(SEARCH("Week",AL15)))</formula>
    </cfRule>
  </conditionalFormatting>
  <conditionalFormatting sqref="AL15">
    <cfRule type="containsText" dxfId="3114" priority="467" stopIfTrue="1" operator="containsText" text="day">
      <formula>NOT(ISERROR(SEARCH("day",AL15)))</formula>
    </cfRule>
    <cfRule type="containsText" dxfId="3113" priority="468" stopIfTrue="1" operator="containsText" text="Week">
      <formula>NOT(ISERROR(SEARCH("Week",AL15)))</formula>
    </cfRule>
    <cfRule type="containsText" dxfId="3112" priority="469" stopIfTrue="1" operator="containsText" text="2018">
      <formula>NOT(ISERROR(SEARCH("2018",AL15)))</formula>
    </cfRule>
  </conditionalFormatting>
  <conditionalFormatting sqref="AN16">
    <cfRule type="containsText" dxfId="3111" priority="466" stopIfTrue="1" operator="containsText" text="Week">
      <formula>NOT(ISERROR(SEARCH("Week",AN16)))</formula>
    </cfRule>
  </conditionalFormatting>
  <conditionalFormatting sqref="AN16">
    <cfRule type="containsText" dxfId="3110" priority="463" stopIfTrue="1" operator="containsText" text="day">
      <formula>NOT(ISERROR(SEARCH("day",AN16)))</formula>
    </cfRule>
    <cfRule type="containsText" dxfId="3109" priority="464" stopIfTrue="1" operator="containsText" text="Week">
      <formula>NOT(ISERROR(SEARCH("Week",AN16)))</formula>
    </cfRule>
    <cfRule type="containsText" dxfId="3108" priority="465" stopIfTrue="1" operator="containsText" text="2018">
      <formula>NOT(ISERROR(SEARCH("2018",AN16)))</formula>
    </cfRule>
  </conditionalFormatting>
  <conditionalFormatting sqref="AN16">
    <cfRule type="containsText" dxfId="3107" priority="462" stopIfTrue="1" operator="containsText" text="Week">
      <formula>NOT(ISERROR(SEARCH("Week",AN16)))</formula>
    </cfRule>
  </conditionalFormatting>
  <conditionalFormatting sqref="AN16">
    <cfRule type="containsText" dxfId="3106" priority="459" stopIfTrue="1" operator="containsText" text="day">
      <formula>NOT(ISERROR(SEARCH("day",AN16)))</formula>
    </cfRule>
    <cfRule type="containsText" dxfId="3105" priority="460" stopIfTrue="1" operator="containsText" text="Week">
      <formula>NOT(ISERROR(SEARCH("Week",AN16)))</formula>
    </cfRule>
    <cfRule type="containsText" dxfId="3104" priority="461" stopIfTrue="1" operator="containsText" text="2018">
      <formula>NOT(ISERROR(SEARCH("2018",AN16)))</formula>
    </cfRule>
  </conditionalFormatting>
  <conditionalFormatting sqref="AN16">
    <cfRule type="containsText" dxfId="3103" priority="458" stopIfTrue="1" operator="containsText" text="Week">
      <formula>NOT(ISERROR(SEARCH("Week",AN16)))</formula>
    </cfRule>
  </conditionalFormatting>
  <conditionalFormatting sqref="AN16">
    <cfRule type="containsText" dxfId="3102" priority="455" stopIfTrue="1" operator="containsText" text="day">
      <formula>NOT(ISERROR(SEARCH("day",AN16)))</formula>
    </cfRule>
    <cfRule type="containsText" dxfId="3101" priority="456" stopIfTrue="1" operator="containsText" text="Week">
      <formula>NOT(ISERROR(SEARCH("Week",AN16)))</formula>
    </cfRule>
    <cfRule type="containsText" dxfId="3100" priority="457" stopIfTrue="1" operator="containsText" text="2018">
      <formula>NOT(ISERROR(SEARCH("2018",AN16)))</formula>
    </cfRule>
  </conditionalFormatting>
  <conditionalFormatting sqref="AN11">
    <cfRule type="containsText" dxfId="3099" priority="454" stopIfTrue="1" operator="containsText" text="Week">
      <formula>NOT(ISERROR(SEARCH("Week",AN11)))</formula>
    </cfRule>
  </conditionalFormatting>
  <conditionalFormatting sqref="AN11">
    <cfRule type="containsText" dxfId="3098" priority="451" stopIfTrue="1" operator="containsText" text="day">
      <formula>NOT(ISERROR(SEARCH("day",AN11)))</formula>
    </cfRule>
    <cfRule type="containsText" dxfId="3097" priority="452" stopIfTrue="1" operator="containsText" text="Week">
      <formula>NOT(ISERROR(SEARCH("Week",AN11)))</formula>
    </cfRule>
    <cfRule type="containsText" dxfId="3096" priority="453" stopIfTrue="1" operator="containsText" text="2018">
      <formula>NOT(ISERROR(SEARCH("2018",AN11)))</formula>
    </cfRule>
  </conditionalFormatting>
  <conditionalFormatting sqref="AL5">
    <cfRule type="containsText" dxfId="3095" priority="450" stopIfTrue="1" operator="containsText" text="Week">
      <formula>NOT(ISERROR(SEARCH("Week",AL5)))</formula>
    </cfRule>
  </conditionalFormatting>
  <conditionalFormatting sqref="AL5">
    <cfRule type="containsText" dxfId="3094" priority="447" stopIfTrue="1" operator="containsText" text="day">
      <formula>NOT(ISERROR(SEARCH("day",AL5)))</formula>
    </cfRule>
    <cfRule type="containsText" dxfId="3093" priority="448" stopIfTrue="1" operator="containsText" text="Week">
      <formula>NOT(ISERROR(SEARCH("Week",AL5)))</formula>
    </cfRule>
    <cfRule type="containsText" dxfId="3092" priority="449" stopIfTrue="1" operator="containsText" text="2018">
      <formula>NOT(ISERROR(SEARCH("2018",AL5)))</formula>
    </cfRule>
  </conditionalFormatting>
  <conditionalFormatting sqref="AL5">
    <cfRule type="containsText" dxfId="3091" priority="446" stopIfTrue="1" operator="containsText" text="Week">
      <formula>NOT(ISERROR(SEARCH("Week",AL5)))</formula>
    </cfRule>
  </conditionalFormatting>
  <conditionalFormatting sqref="AL5">
    <cfRule type="containsText" dxfId="3090" priority="443" stopIfTrue="1" operator="containsText" text="day">
      <formula>NOT(ISERROR(SEARCH("day",AL5)))</formula>
    </cfRule>
    <cfRule type="containsText" dxfId="3089" priority="444" stopIfTrue="1" operator="containsText" text="Week">
      <formula>NOT(ISERROR(SEARCH("Week",AL5)))</formula>
    </cfRule>
    <cfRule type="containsText" dxfId="3088" priority="445" stopIfTrue="1" operator="containsText" text="2018">
      <formula>NOT(ISERROR(SEARCH("2018",AL5)))</formula>
    </cfRule>
  </conditionalFormatting>
  <conditionalFormatting sqref="AL5">
    <cfRule type="containsText" dxfId="3087" priority="442" stopIfTrue="1" operator="containsText" text="Week">
      <formula>NOT(ISERROR(SEARCH("Week",AL5)))</formula>
    </cfRule>
  </conditionalFormatting>
  <conditionalFormatting sqref="AL5">
    <cfRule type="containsText" dxfId="3086" priority="439" stopIfTrue="1" operator="containsText" text="day">
      <formula>NOT(ISERROR(SEARCH("day",AL5)))</formula>
    </cfRule>
    <cfRule type="containsText" dxfId="3085" priority="440" stopIfTrue="1" operator="containsText" text="Week">
      <formula>NOT(ISERROR(SEARCH("Week",AL5)))</formula>
    </cfRule>
    <cfRule type="containsText" dxfId="3084" priority="441" stopIfTrue="1" operator="containsText" text="2018">
      <formula>NOT(ISERROR(SEARCH("2018",AL5)))</formula>
    </cfRule>
  </conditionalFormatting>
  <conditionalFormatting sqref="AL5">
    <cfRule type="containsText" dxfId="3083" priority="438" stopIfTrue="1" operator="containsText" text="Week">
      <formula>NOT(ISERROR(SEARCH("Week",AL5)))</formula>
    </cfRule>
  </conditionalFormatting>
  <conditionalFormatting sqref="AL5">
    <cfRule type="containsText" dxfId="3082" priority="435" stopIfTrue="1" operator="containsText" text="day">
      <formula>NOT(ISERROR(SEARCH("day",AL5)))</formula>
    </cfRule>
    <cfRule type="containsText" dxfId="3081" priority="436" stopIfTrue="1" operator="containsText" text="Week">
      <formula>NOT(ISERROR(SEARCH("Week",AL5)))</formula>
    </cfRule>
    <cfRule type="containsText" dxfId="3080" priority="437" stopIfTrue="1" operator="containsText" text="2018">
      <formula>NOT(ISERROR(SEARCH("2018",AL5)))</formula>
    </cfRule>
  </conditionalFormatting>
  <conditionalFormatting sqref="AN11">
    <cfRule type="containsText" dxfId="3079" priority="434" stopIfTrue="1" operator="containsText" text="Week">
      <formula>NOT(ISERROR(SEARCH("Week",AN11)))</formula>
    </cfRule>
  </conditionalFormatting>
  <conditionalFormatting sqref="AN11">
    <cfRule type="containsText" dxfId="3078" priority="431" stopIfTrue="1" operator="containsText" text="day">
      <formula>NOT(ISERROR(SEARCH("day",AN11)))</formula>
    </cfRule>
    <cfRule type="containsText" dxfId="3077" priority="432" stopIfTrue="1" operator="containsText" text="Week">
      <formula>NOT(ISERROR(SEARCH("Week",AN11)))</formula>
    </cfRule>
    <cfRule type="containsText" dxfId="3076" priority="433" stopIfTrue="1" operator="containsText" text="2018">
      <formula>NOT(ISERROR(SEARCH("2018",AN11)))</formula>
    </cfRule>
  </conditionalFormatting>
  <conditionalFormatting sqref="AN15">
    <cfRule type="containsText" dxfId="3075" priority="430" stopIfTrue="1" operator="containsText" text="Week">
      <formula>NOT(ISERROR(SEARCH("Week",AN15)))</formula>
    </cfRule>
  </conditionalFormatting>
  <conditionalFormatting sqref="AN15">
    <cfRule type="containsText" dxfId="3074" priority="427" stopIfTrue="1" operator="containsText" text="day">
      <formula>NOT(ISERROR(SEARCH("day",AN15)))</formula>
    </cfRule>
    <cfRule type="containsText" dxfId="3073" priority="428" stopIfTrue="1" operator="containsText" text="Week">
      <formula>NOT(ISERROR(SEARCH("Week",AN15)))</formula>
    </cfRule>
    <cfRule type="containsText" dxfId="3072" priority="429" stopIfTrue="1" operator="containsText" text="2018">
      <formula>NOT(ISERROR(SEARCH("2018",AN15)))</formula>
    </cfRule>
  </conditionalFormatting>
  <conditionalFormatting sqref="AN15">
    <cfRule type="containsText" dxfId="3071" priority="426" stopIfTrue="1" operator="containsText" text="Week">
      <formula>NOT(ISERROR(SEARCH("Week",AN15)))</formula>
    </cfRule>
  </conditionalFormatting>
  <conditionalFormatting sqref="AN15">
    <cfRule type="containsText" dxfId="3070" priority="423" stopIfTrue="1" operator="containsText" text="day">
      <formula>NOT(ISERROR(SEARCH("day",AN15)))</formula>
    </cfRule>
    <cfRule type="containsText" dxfId="3069" priority="424" stopIfTrue="1" operator="containsText" text="Week">
      <formula>NOT(ISERROR(SEARCH("Week",AN15)))</formula>
    </cfRule>
    <cfRule type="containsText" dxfId="3068" priority="425" stopIfTrue="1" operator="containsText" text="2018">
      <formula>NOT(ISERROR(SEARCH("2018",AN15)))</formula>
    </cfRule>
  </conditionalFormatting>
  <conditionalFormatting sqref="AN15">
    <cfRule type="containsText" dxfId="3067" priority="422" stopIfTrue="1" operator="containsText" text="Week">
      <formula>NOT(ISERROR(SEARCH("Week",AN15)))</formula>
    </cfRule>
  </conditionalFormatting>
  <conditionalFormatting sqref="AN15">
    <cfRule type="containsText" dxfId="3066" priority="419" stopIfTrue="1" operator="containsText" text="day">
      <formula>NOT(ISERROR(SEARCH("day",AN15)))</formula>
    </cfRule>
    <cfRule type="containsText" dxfId="3065" priority="420" stopIfTrue="1" operator="containsText" text="Week">
      <formula>NOT(ISERROR(SEARCH("Week",AN15)))</formula>
    </cfRule>
    <cfRule type="containsText" dxfId="3064" priority="421" stopIfTrue="1" operator="containsText" text="2018">
      <formula>NOT(ISERROR(SEARCH("2018",AN15)))</formula>
    </cfRule>
  </conditionalFormatting>
  <conditionalFormatting sqref="AN15">
    <cfRule type="containsText" dxfId="3063" priority="418" stopIfTrue="1" operator="containsText" text="Week">
      <formula>NOT(ISERROR(SEARCH("Week",AN15)))</formula>
    </cfRule>
  </conditionalFormatting>
  <conditionalFormatting sqref="AN15">
    <cfRule type="containsText" dxfId="3062" priority="415" stopIfTrue="1" operator="containsText" text="day">
      <formula>NOT(ISERROR(SEARCH("day",AN15)))</formula>
    </cfRule>
    <cfRule type="containsText" dxfId="3061" priority="416" stopIfTrue="1" operator="containsText" text="Week">
      <formula>NOT(ISERROR(SEARCH("Week",AN15)))</formula>
    </cfRule>
    <cfRule type="containsText" dxfId="3060" priority="417" stopIfTrue="1" operator="containsText" text="2018">
      <formula>NOT(ISERROR(SEARCH("2018",AN15)))</formula>
    </cfRule>
  </conditionalFormatting>
  <conditionalFormatting sqref="AN15">
    <cfRule type="containsText" dxfId="3059" priority="414" stopIfTrue="1" operator="containsText" text="Week">
      <formula>NOT(ISERROR(SEARCH("Week",AN15)))</formula>
    </cfRule>
  </conditionalFormatting>
  <conditionalFormatting sqref="AN15">
    <cfRule type="containsText" dxfId="3058" priority="411" stopIfTrue="1" operator="containsText" text="day">
      <formula>NOT(ISERROR(SEARCH("day",AN15)))</formula>
    </cfRule>
    <cfRule type="containsText" dxfId="3057" priority="412" stopIfTrue="1" operator="containsText" text="Week">
      <formula>NOT(ISERROR(SEARCH("Week",AN15)))</formula>
    </cfRule>
    <cfRule type="containsText" dxfId="3056" priority="413" stopIfTrue="1" operator="containsText" text="2018">
      <formula>NOT(ISERROR(SEARCH("2018",AN15)))</formula>
    </cfRule>
  </conditionalFormatting>
  <conditionalFormatting sqref="AL18">
    <cfRule type="containsText" dxfId="3055" priority="410" stopIfTrue="1" operator="containsText" text="Week">
      <formula>NOT(ISERROR(SEARCH("Week",AL18)))</formula>
    </cfRule>
  </conditionalFormatting>
  <conditionalFormatting sqref="AL18">
    <cfRule type="containsText" dxfId="3054" priority="407" stopIfTrue="1" operator="containsText" text="day">
      <formula>NOT(ISERROR(SEARCH("day",AL18)))</formula>
    </cfRule>
    <cfRule type="containsText" dxfId="3053" priority="408" stopIfTrue="1" operator="containsText" text="Week">
      <formula>NOT(ISERROR(SEARCH("Week",AL18)))</formula>
    </cfRule>
    <cfRule type="containsText" dxfId="3052" priority="409" stopIfTrue="1" operator="containsText" text="2018">
      <formula>NOT(ISERROR(SEARCH("2018",AL18)))</formula>
    </cfRule>
  </conditionalFormatting>
  <conditionalFormatting sqref="AN6">
    <cfRule type="containsText" dxfId="3051" priority="406" stopIfTrue="1" operator="containsText" text="Week">
      <formula>NOT(ISERROR(SEARCH("Week",AN6)))</formula>
    </cfRule>
  </conditionalFormatting>
  <conditionalFormatting sqref="AN6">
    <cfRule type="containsText" dxfId="3050" priority="403" stopIfTrue="1" operator="containsText" text="day">
      <formula>NOT(ISERROR(SEARCH("day",AN6)))</formula>
    </cfRule>
    <cfRule type="containsText" dxfId="3049" priority="404" stopIfTrue="1" operator="containsText" text="Week">
      <formula>NOT(ISERROR(SEARCH("Week",AN6)))</formula>
    </cfRule>
    <cfRule type="containsText" dxfId="3048" priority="405" stopIfTrue="1" operator="containsText" text="2018">
      <formula>NOT(ISERROR(SEARCH("2018",AN6)))</formula>
    </cfRule>
  </conditionalFormatting>
  <conditionalFormatting sqref="AN6">
    <cfRule type="containsText" dxfId="3047" priority="402" stopIfTrue="1" operator="containsText" text="Week">
      <formula>NOT(ISERROR(SEARCH("Week",AN6)))</formula>
    </cfRule>
  </conditionalFormatting>
  <conditionalFormatting sqref="AN6">
    <cfRule type="containsText" dxfId="3046" priority="399" stopIfTrue="1" operator="containsText" text="day">
      <formula>NOT(ISERROR(SEARCH("day",AN6)))</formula>
    </cfRule>
    <cfRule type="containsText" dxfId="3045" priority="400" stopIfTrue="1" operator="containsText" text="Week">
      <formula>NOT(ISERROR(SEARCH("Week",AN6)))</formula>
    </cfRule>
    <cfRule type="containsText" dxfId="3044" priority="401" stopIfTrue="1" operator="containsText" text="2018">
      <formula>NOT(ISERROR(SEARCH("2018",AN6)))</formula>
    </cfRule>
  </conditionalFormatting>
  <conditionalFormatting sqref="AN6">
    <cfRule type="containsText" dxfId="3043" priority="398" stopIfTrue="1" operator="containsText" text="Week">
      <formula>NOT(ISERROR(SEARCH("Week",AN6)))</formula>
    </cfRule>
  </conditionalFormatting>
  <conditionalFormatting sqref="AN6">
    <cfRule type="containsText" dxfId="3042" priority="395" stopIfTrue="1" operator="containsText" text="day">
      <formula>NOT(ISERROR(SEARCH("day",AN6)))</formula>
    </cfRule>
    <cfRule type="containsText" dxfId="3041" priority="396" stopIfTrue="1" operator="containsText" text="Week">
      <formula>NOT(ISERROR(SEARCH("Week",AN6)))</formula>
    </cfRule>
    <cfRule type="containsText" dxfId="3040" priority="397" stopIfTrue="1" operator="containsText" text="2018">
      <formula>NOT(ISERROR(SEARCH("2018",AN6)))</formula>
    </cfRule>
  </conditionalFormatting>
  <conditionalFormatting sqref="AN6">
    <cfRule type="containsText" dxfId="3039" priority="394" stopIfTrue="1" operator="containsText" text="Week">
      <formula>NOT(ISERROR(SEARCH("Week",AN6)))</formula>
    </cfRule>
  </conditionalFormatting>
  <conditionalFormatting sqref="AN6">
    <cfRule type="containsText" dxfId="3038" priority="391" stopIfTrue="1" operator="containsText" text="day">
      <formula>NOT(ISERROR(SEARCH("day",AN6)))</formula>
    </cfRule>
    <cfRule type="containsText" dxfId="3037" priority="392" stopIfTrue="1" operator="containsText" text="Week">
      <formula>NOT(ISERROR(SEARCH("Week",AN6)))</formula>
    </cfRule>
    <cfRule type="containsText" dxfId="3036" priority="393" stopIfTrue="1" operator="containsText" text="2018">
      <formula>NOT(ISERROR(SEARCH("2018",AN6)))</formula>
    </cfRule>
  </conditionalFormatting>
  <conditionalFormatting sqref="AN6">
    <cfRule type="containsText" dxfId="3035" priority="390" stopIfTrue="1" operator="containsText" text="Week">
      <formula>NOT(ISERROR(SEARCH("Week",AN6)))</formula>
    </cfRule>
  </conditionalFormatting>
  <conditionalFormatting sqref="AN6">
    <cfRule type="containsText" dxfId="3034" priority="387" stopIfTrue="1" operator="containsText" text="day">
      <formula>NOT(ISERROR(SEARCH("day",AN6)))</formula>
    </cfRule>
    <cfRule type="containsText" dxfId="3033" priority="388" stopIfTrue="1" operator="containsText" text="Week">
      <formula>NOT(ISERROR(SEARCH("Week",AN6)))</formula>
    </cfRule>
    <cfRule type="containsText" dxfId="3032" priority="389" stopIfTrue="1" operator="containsText" text="2018">
      <formula>NOT(ISERROR(SEARCH("2018",AN6)))</formula>
    </cfRule>
  </conditionalFormatting>
  <conditionalFormatting sqref="AN6">
    <cfRule type="containsText" dxfId="3031" priority="386" stopIfTrue="1" operator="containsText" text="Week">
      <formula>NOT(ISERROR(SEARCH("Week",AN6)))</formula>
    </cfRule>
  </conditionalFormatting>
  <conditionalFormatting sqref="AN6">
    <cfRule type="containsText" dxfId="3030" priority="383" stopIfTrue="1" operator="containsText" text="day">
      <formula>NOT(ISERROR(SEARCH("day",AN6)))</formula>
    </cfRule>
    <cfRule type="containsText" dxfId="3029" priority="384" stopIfTrue="1" operator="containsText" text="Week">
      <formula>NOT(ISERROR(SEARCH("Week",AN6)))</formula>
    </cfRule>
    <cfRule type="containsText" dxfId="3028" priority="385" stopIfTrue="1" operator="containsText" text="2018">
      <formula>NOT(ISERROR(SEARCH("2018",AN6)))</formula>
    </cfRule>
  </conditionalFormatting>
  <conditionalFormatting sqref="AL17">
    <cfRule type="containsText" dxfId="3027" priority="382" stopIfTrue="1" operator="containsText" text="Week">
      <formula>NOT(ISERROR(SEARCH("Week",AL17)))</formula>
    </cfRule>
  </conditionalFormatting>
  <conditionalFormatting sqref="AL17">
    <cfRule type="containsText" dxfId="3026" priority="379" stopIfTrue="1" operator="containsText" text="day">
      <formula>NOT(ISERROR(SEARCH("day",AL17)))</formula>
    </cfRule>
    <cfRule type="containsText" dxfId="3025" priority="380" stopIfTrue="1" operator="containsText" text="Week">
      <formula>NOT(ISERROR(SEARCH("Week",AL17)))</formula>
    </cfRule>
    <cfRule type="containsText" dxfId="3024" priority="381" stopIfTrue="1" operator="containsText" text="2018">
      <formula>NOT(ISERROR(SEARCH("2018",AL17)))</formula>
    </cfRule>
  </conditionalFormatting>
  <conditionalFormatting sqref="AL17">
    <cfRule type="containsText" dxfId="3023" priority="378" stopIfTrue="1" operator="containsText" text="Week">
      <formula>NOT(ISERROR(SEARCH("Week",AL17)))</formula>
    </cfRule>
  </conditionalFormatting>
  <conditionalFormatting sqref="AL17">
    <cfRule type="containsText" dxfId="3022" priority="375" stopIfTrue="1" operator="containsText" text="day">
      <formula>NOT(ISERROR(SEARCH("day",AL17)))</formula>
    </cfRule>
    <cfRule type="containsText" dxfId="3021" priority="376" stopIfTrue="1" operator="containsText" text="Week">
      <formula>NOT(ISERROR(SEARCH("Week",AL17)))</formula>
    </cfRule>
    <cfRule type="containsText" dxfId="3020" priority="377" stopIfTrue="1" operator="containsText" text="2018">
      <formula>NOT(ISERROR(SEARCH("2018",AL17)))</formula>
    </cfRule>
  </conditionalFormatting>
  <conditionalFormatting sqref="AL17">
    <cfRule type="containsText" dxfId="3019" priority="374" stopIfTrue="1" operator="containsText" text="Week">
      <formula>NOT(ISERROR(SEARCH("Week",AL17)))</formula>
    </cfRule>
  </conditionalFormatting>
  <conditionalFormatting sqref="AL17">
    <cfRule type="containsText" dxfId="3018" priority="371" stopIfTrue="1" operator="containsText" text="day">
      <formula>NOT(ISERROR(SEARCH("day",AL17)))</formula>
    </cfRule>
    <cfRule type="containsText" dxfId="3017" priority="372" stopIfTrue="1" operator="containsText" text="Week">
      <formula>NOT(ISERROR(SEARCH("Week",AL17)))</formula>
    </cfRule>
    <cfRule type="containsText" dxfId="3016" priority="373" stopIfTrue="1" operator="containsText" text="2018">
      <formula>NOT(ISERROR(SEARCH("2018",AL17)))</formula>
    </cfRule>
  </conditionalFormatting>
  <conditionalFormatting sqref="AL17">
    <cfRule type="containsText" dxfId="3015" priority="370" stopIfTrue="1" operator="containsText" text="Week">
      <formula>NOT(ISERROR(SEARCH("Week",AL17)))</formula>
    </cfRule>
  </conditionalFormatting>
  <conditionalFormatting sqref="AL17">
    <cfRule type="containsText" dxfId="3014" priority="367" stopIfTrue="1" operator="containsText" text="day">
      <formula>NOT(ISERROR(SEARCH("day",AL17)))</formula>
    </cfRule>
    <cfRule type="containsText" dxfId="3013" priority="368" stopIfTrue="1" operator="containsText" text="Week">
      <formula>NOT(ISERROR(SEARCH("Week",AL17)))</formula>
    </cfRule>
    <cfRule type="containsText" dxfId="3012" priority="369" stopIfTrue="1" operator="containsText" text="2018">
      <formula>NOT(ISERROR(SEARCH("2018",AL17)))</formula>
    </cfRule>
  </conditionalFormatting>
  <conditionalFormatting sqref="AL17">
    <cfRule type="containsText" dxfId="3011" priority="366" stopIfTrue="1" operator="containsText" text="Week">
      <formula>NOT(ISERROR(SEARCH("Week",AL17)))</formula>
    </cfRule>
  </conditionalFormatting>
  <conditionalFormatting sqref="AL17">
    <cfRule type="containsText" dxfId="3010" priority="363" stopIfTrue="1" operator="containsText" text="day">
      <formula>NOT(ISERROR(SEARCH("day",AL17)))</formula>
    </cfRule>
    <cfRule type="containsText" dxfId="3009" priority="364" stopIfTrue="1" operator="containsText" text="Week">
      <formula>NOT(ISERROR(SEARCH("Week",AL17)))</formula>
    </cfRule>
    <cfRule type="containsText" dxfId="3008" priority="365" stopIfTrue="1" operator="containsText" text="2018">
      <formula>NOT(ISERROR(SEARCH("2018",AL17)))</formula>
    </cfRule>
  </conditionalFormatting>
  <conditionalFormatting sqref="AL17">
    <cfRule type="containsText" dxfId="3007" priority="362" stopIfTrue="1" operator="containsText" text="Week">
      <formula>NOT(ISERROR(SEARCH("Week",AL17)))</formula>
    </cfRule>
  </conditionalFormatting>
  <conditionalFormatting sqref="AL17">
    <cfRule type="containsText" dxfId="3006" priority="359" stopIfTrue="1" operator="containsText" text="day">
      <formula>NOT(ISERROR(SEARCH("day",AL17)))</formula>
    </cfRule>
    <cfRule type="containsText" dxfId="3005" priority="360" stopIfTrue="1" operator="containsText" text="Week">
      <formula>NOT(ISERROR(SEARCH("Week",AL17)))</formula>
    </cfRule>
    <cfRule type="containsText" dxfId="3004" priority="361" stopIfTrue="1" operator="containsText" text="2018">
      <formula>NOT(ISERROR(SEARCH("2018",AL17)))</formula>
    </cfRule>
  </conditionalFormatting>
  <conditionalFormatting sqref="AL17">
    <cfRule type="containsText" dxfId="3003" priority="358" stopIfTrue="1" operator="containsText" text="Week">
      <formula>NOT(ISERROR(SEARCH("Week",AL17)))</formula>
    </cfRule>
  </conditionalFormatting>
  <conditionalFormatting sqref="AL17">
    <cfRule type="containsText" dxfId="3002" priority="355" stopIfTrue="1" operator="containsText" text="day">
      <formula>NOT(ISERROR(SEARCH("day",AL17)))</formula>
    </cfRule>
    <cfRule type="containsText" dxfId="3001" priority="356" stopIfTrue="1" operator="containsText" text="Week">
      <formula>NOT(ISERROR(SEARCH("Week",AL17)))</formula>
    </cfRule>
    <cfRule type="containsText" dxfId="3000" priority="357" stopIfTrue="1" operator="containsText" text="2018">
      <formula>NOT(ISERROR(SEARCH("2018",AL17)))</formula>
    </cfRule>
  </conditionalFormatting>
  <conditionalFormatting sqref="AL17">
    <cfRule type="containsText" dxfId="2999" priority="354" stopIfTrue="1" operator="containsText" text="Week">
      <formula>NOT(ISERROR(SEARCH("Week",AL17)))</formula>
    </cfRule>
  </conditionalFormatting>
  <conditionalFormatting sqref="AL17">
    <cfRule type="containsText" dxfId="2998" priority="351" stopIfTrue="1" operator="containsText" text="day">
      <formula>NOT(ISERROR(SEARCH("day",AL17)))</formula>
    </cfRule>
    <cfRule type="containsText" dxfId="2997" priority="352" stopIfTrue="1" operator="containsText" text="Week">
      <formula>NOT(ISERROR(SEARCH("Week",AL17)))</formula>
    </cfRule>
    <cfRule type="containsText" dxfId="2996" priority="353" stopIfTrue="1" operator="containsText" text="2018">
      <formula>NOT(ISERROR(SEARCH("2018",AL17)))</formula>
    </cfRule>
  </conditionalFormatting>
  <conditionalFormatting sqref="AL17">
    <cfRule type="containsText" dxfId="2995" priority="350" stopIfTrue="1" operator="containsText" text="Week">
      <formula>NOT(ISERROR(SEARCH("Week",AL17)))</formula>
    </cfRule>
  </conditionalFormatting>
  <conditionalFormatting sqref="AL17">
    <cfRule type="containsText" dxfId="2994" priority="347" stopIfTrue="1" operator="containsText" text="day">
      <formula>NOT(ISERROR(SEARCH("day",AL17)))</formula>
    </cfRule>
    <cfRule type="containsText" dxfId="2993" priority="348" stopIfTrue="1" operator="containsText" text="Week">
      <formula>NOT(ISERROR(SEARCH("Week",AL17)))</formula>
    </cfRule>
    <cfRule type="containsText" dxfId="2992" priority="349" stopIfTrue="1" operator="containsText" text="2018">
      <formula>NOT(ISERROR(SEARCH("2018",AL17)))</formula>
    </cfRule>
  </conditionalFormatting>
  <conditionalFormatting sqref="AL16">
    <cfRule type="containsText" dxfId="2991" priority="346" stopIfTrue="1" operator="containsText" text="Week">
      <formula>NOT(ISERROR(SEARCH("Week",AL16)))</formula>
    </cfRule>
  </conditionalFormatting>
  <conditionalFormatting sqref="AL16">
    <cfRule type="containsText" dxfId="2990" priority="343" stopIfTrue="1" operator="containsText" text="day">
      <formula>NOT(ISERROR(SEARCH("day",AL16)))</formula>
    </cfRule>
    <cfRule type="containsText" dxfId="2989" priority="344" stopIfTrue="1" operator="containsText" text="Week">
      <formula>NOT(ISERROR(SEARCH("Week",AL16)))</formula>
    </cfRule>
    <cfRule type="containsText" dxfId="2988" priority="345" stopIfTrue="1" operator="containsText" text="2018">
      <formula>NOT(ISERROR(SEARCH("2018",AL16)))</formula>
    </cfRule>
  </conditionalFormatting>
  <conditionalFormatting sqref="AL16">
    <cfRule type="containsText" dxfId="2987" priority="342" stopIfTrue="1" operator="containsText" text="Week">
      <formula>NOT(ISERROR(SEARCH("Week",AL16)))</formula>
    </cfRule>
  </conditionalFormatting>
  <conditionalFormatting sqref="AL16">
    <cfRule type="containsText" dxfId="2986" priority="339" stopIfTrue="1" operator="containsText" text="day">
      <formula>NOT(ISERROR(SEARCH("day",AL16)))</formula>
    </cfRule>
    <cfRule type="containsText" dxfId="2985" priority="340" stopIfTrue="1" operator="containsText" text="Week">
      <formula>NOT(ISERROR(SEARCH("Week",AL16)))</formula>
    </cfRule>
    <cfRule type="containsText" dxfId="2984" priority="341" stopIfTrue="1" operator="containsText" text="2018">
      <formula>NOT(ISERROR(SEARCH("2018",AL16)))</formula>
    </cfRule>
  </conditionalFormatting>
  <conditionalFormatting sqref="AL16">
    <cfRule type="containsText" dxfId="2983" priority="338" stopIfTrue="1" operator="containsText" text="Week">
      <formula>NOT(ISERROR(SEARCH("Week",AL16)))</formula>
    </cfRule>
  </conditionalFormatting>
  <conditionalFormatting sqref="AL16">
    <cfRule type="containsText" dxfId="2982" priority="335" stopIfTrue="1" operator="containsText" text="day">
      <formula>NOT(ISERROR(SEARCH("day",AL16)))</formula>
    </cfRule>
    <cfRule type="containsText" dxfId="2981" priority="336" stopIfTrue="1" operator="containsText" text="Week">
      <formula>NOT(ISERROR(SEARCH("Week",AL16)))</formula>
    </cfRule>
    <cfRule type="containsText" dxfId="2980" priority="337" stopIfTrue="1" operator="containsText" text="2018">
      <formula>NOT(ISERROR(SEARCH("2018",AL16)))</formula>
    </cfRule>
  </conditionalFormatting>
  <conditionalFormatting sqref="AL16">
    <cfRule type="containsText" dxfId="2979" priority="334" stopIfTrue="1" operator="containsText" text="Week">
      <formula>NOT(ISERROR(SEARCH("Week",AL16)))</formula>
    </cfRule>
  </conditionalFormatting>
  <conditionalFormatting sqref="AL16">
    <cfRule type="containsText" dxfId="2978" priority="331" stopIfTrue="1" operator="containsText" text="day">
      <formula>NOT(ISERROR(SEARCH("day",AL16)))</formula>
    </cfRule>
    <cfRule type="containsText" dxfId="2977" priority="332" stopIfTrue="1" operator="containsText" text="Week">
      <formula>NOT(ISERROR(SEARCH("Week",AL16)))</formula>
    </cfRule>
    <cfRule type="containsText" dxfId="2976" priority="333" stopIfTrue="1" operator="containsText" text="2018">
      <formula>NOT(ISERROR(SEARCH("2018",AL16)))</formula>
    </cfRule>
  </conditionalFormatting>
  <conditionalFormatting sqref="AL16">
    <cfRule type="containsText" dxfId="2975" priority="330" stopIfTrue="1" operator="containsText" text="Week">
      <formula>NOT(ISERROR(SEARCH("Week",AL16)))</formula>
    </cfRule>
  </conditionalFormatting>
  <conditionalFormatting sqref="AL16">
    <cfRule type="containsText" dxfId="2974" priority="327" stopIfTrue="1" operator="containsText" text="day">
      <formula>NOT(ISERROR(SEARCH("day",AL16)))</formula>
    </cfRule>
    <cfRule type="containsText" dxfId="2973" priority="328" stopIfTrue="1" operator="containsText" text="Week">
      <formula>NOT(ISERROR(SEARCH("Week",AL16)))</formula>
    </cfRule>
    <cfRule type="containsText" dxfId="2972" priority="329" stopIfTrue="1" operator="containsText" text="2018">
      <formula>NOT(ISERROR(SEARCH("2018",AL16)))</formula>
    </cfRule>
  </conditionalFormatting>
  <conditionalFormatting sqref="AL16">
    <cfRule type="containsText" dxfId="2971" priority="326" stopIfTrue="1" operator="containsText" text="Week">
      <formula>NOT(ISERROR(SEARCH("Week",AL16)))</formula>
    </cfRule>
  </conditionalFormatting>
  <conditionalFormatting sqref="AL16">
    <cfRule type="containsText" dxfId="2970" priority="323" stopIfTrue="1" operator="containsText" text="day">
      <formula>NOT(ISERROR(SEARCH("day",AL16)))</formula>
    </cfRule>
    <cfRule type="containsText" dxfId="2969" priority="324" stopIfTrue="1" operator="containsText" text="Week">
      <formula>NOT(ISERROR(SEARCH("Week",AL16)))</formula>
    </cfRule>
    <cfRule type="containsText" dxfId="2968" priority="325" stopIfTrue="1" operator="containsText" text="2018">
      <formula>NOT(ISERROR(SEARCH("2018",AL16)))</formula>
    </cfRule>
  </conditionalFormatting>
  <conditionalFormatting sqref="AN14">
    <cfRule type="containsText" dxfId="2967" priority="322" stopIfTrue="1" operator="containsText" text="Week">
      <formula>NOT(ISERROR(SEARCH("Week",AN14)))</formula>
    </cfRule>
  </conditionalFormatting>
  <conditionalFormatting sqref="AN14">
    <cfRule type="containsText" dxfId="2966" priority="319" stopIfTrue="1" operator="containsText" text="day">
      <formula>NOT(ISERROR(SEARCH("day",AN14)))</formula>
    </cfRule>
    <cfRule type="containsText" dxfId="2965" priority="320" stopIfTrue="1" operator="containsText" text="Week">
      <formula>NOT(ISERROR(SEARCH("Week",AN14)))</formula>
    </cfRule>
    <cfRule type="containsText" dxfId="2964" priority="321" stopIfTrue="1" operator="containsText" text="2018">
      <formula>NOT(ISERROR(SEARCH("2018",AN14)))</formula>
    </cfRule>
  </conditionalFormatting>
  <conditionalFormatting sqref="AN14">
    <cfRule type="containsText" dxfId="2963" priority="318" stopIfTrue="1" operator="containsText" text="Week">
      <formula>NOT(ISERROR(SEARCH("Week",AN14)))</formula>
    </cfRule>
  </conditionalFormatting>
  <conditionalFormatting sqref="AN14">
    <cfRule type="containsText" dxfId="2962" priority="315" stopIfTrue="1" operator="containsText" text="day">
      <formula>NOT(ISERROR(SEARCH("day",AN14)))</formula>
    </cfRule>
    <cfRule type="containsText" dxfId="2961" priority="316" stopIfTrue="1" operator="containsText" text="Week">
      <formula>NOT(ISERROR(SEARCH("Week",AN14)))</formula>
    </cfRule>
    <cfRule type="containsText" dxfId="2960" priority="317" stopIfTrue="1" operator="containsText" text="2018">
      <formula>NOT(ISERROR(SEARCH("2018",AN14)))</formula>
    </cfRule>
  </conditionalFormatting>
  <conditionalFormatting sqref="AL8">
    <cfRule type="containsText" dxfId="2959" priority="314" stopIfTrue="1" operator="containsText" text="Week">
      <formula>NOT(ISERROR(SEARCH("Week",AL8)))</formula>
    </cfRule>
  </conditionalFormatting>
  <conditionalFormatting sqref="AL8">
    <cfRule type="containsText" dxfId="2958" priority="311" stopIfTrue="1" operator="containsText" text="day">
      <formula>NOT(ISERROR(SEARCH("day",AL8)))</formula>
    </cfRule>
    <cfRule type="containsText" dxfId="2957" priority="312" stopIfTrue="1" operator="containsText" text="Week">
      <formula>NOT(ISERROR(SEARCH("Week",AL8)))</formula>
    </cfRule>
    <cfRule type="containsText" dxfId="2956" priority="313" stopIfTrue="1" operator="containsText" text="2018">
      <formula>NOT(ISERROR(SEARCH("2018",AL8)))</formula>
    </cfRule>
  </conditionalFormatting>
  <conditionalFormatting sqref="AN17">
    <cfRule type="containsText" dxfId="2955" priority="310" stopIfTrue="1" operator="containsText" text="Week">
      <formula>NOT(ISERROR(SEARCH("Week",AN17)))</formula>
    </cfRule>
  </conditionalFormatting>
  <conditionalFormatting sqref="AN17">
    <cfRule type="containsText" dxfId="2954" priority="307" stopIfTrue="1" operator="containsText" text="day">
      <formula>NOT(ISERROR(SEARCH("day",AN17)))</formula>
    </cfRule>
    <cfRule type="containsText" dxfId="2953" priority="308" stopIfTrue="1" operator="containsText" text="Week">
      <formula>NOT(ISERROR(SEARCH("Week",AN17)))</formula>
    </cfRule>
    <cfRule type="containsText" dxfId="2952" priority="309" stopIfTrue="1" operator="containsText" text="2018">
      <formula>NOT(ISERROR(SEARCH("2018",AN17)))</formula>
    </cfRule>
  </conditionalFormatting>
  <conditionalFormatting sqref="AN17">
    <cfRule type="containsText" dxfId="2951" priority="306" stopIfTrue="1" operator="containsText" text="Week">
      <formula>NOT(ISERROR(SEARCH("Week",AN17)))</formula>
    </cfRule>
  </conditionalFormatting>
  <conditionalFormatting sqref="AN17">
    <cfRule type="containsText" dxfId="2950" priority="303" stopIfTrue="1" operator="containsText" text="day">
      <formula>NOT(ISERROR(SEARCH("day",AN17)))</formula>
    </cfRule>
    <cfRule type="containsText" dxfId="2949" priority="304" stopIfTrue="1" operator="containsText" text="Week">
      <formula>NOT(ISERROR(SEARCH("Week",AN17)))</formula>
    </cfRule>
    <cfRule type="containsText" dxfId="2948" priority="305" stopIfTrue="1" operator="containsText" text="2018">
      <formula>NOT(ISERROR(SEARCH("2018",AN17)))</formula>
    </cfRule>
  </conditionalFormatting>
  <conditionalFormatting sqref="AN13">
    <cfRule type="containsText" dxfId="2947" priority="302" stopIfTrue="1" operator="containsText" text="Week">
      <formula>NOT(ISERROR(SEARCH("Week",AN13)))</formula>
    </cfRule>
  </conditionalFormatting>
  <conditionalFormatting sqref="AN13">
    <cfRule type="containsText" dxfId="2946" priority="299" stopIfTrue="1" operator="containsText" text="day">
      <formula>NOT(ISERROR(SEARCH("day",AN13)))</formula>
    </cfRule>
    <cfRule type="containsText" dxfId="2945" priority="300" stopIfTrue="1" operator="containsText" text="Week">
      <formula>NOT(ISERROR(SEARCH("Week",AN13)))</formula>
    </cfRule>
    <cfRule type="containsText" dxfId="2944" priority="301" stopIfTrue="1" operator="containsText" text="2018">
      <formula>NOT(ISERROR(SEARCH("2018",AN13)))</formula>
    </cfRule>
  </conditionalFormatting>
  <conditionalFormatting sqref="AN13">
    <cfRule type="containsText" dxfId="2943" priority="298" stopIfTrue="1" operator="containsText" text="Week">
      <formula>NOT(ISERROR(SEARCH("Week",AN13)))</formula>
    </cfRule>
  </conditionalFormatting>
  <conditionalFormatting sqref="AN13">
    <cfRule type="containsText" dxfId="2942" priority="295" stopIfTrue="1" operator="containsText" text="day">
      <formula>NOT(ISERROR(SEARCH("day",AN13)))</formula>
    </cfRule>
    <cfRule type="containsText" dxfId="2941" priority="296" stopIfTrue="1" operator="containsText" text="Week">
      <formula>NOT(ISERROR(SEARCH("Week",AN13)))</formula>
    </cfRule>
    <cfRule type="containsText" dxfId="2940" priority="297" stopIfTrue="1" operator="containsText" text="2018">
      <formula>NOT(ISERROR(SEARCH("2018",AN13)))</formula>
    </cfRule>
  </conditionalFormatting>
  <conditionalFormatting sqref="AN13">
    <cfRule type="containsText" dxfId="2939" priority="294" stopIfTrue="1" operator="containsText" text="Week">
      <formula>NOT(ISERROR(SEARCH("Week",AN13)))</formula>
    </cfRule>
  </conditionalFormatting>
  <conditionalFormatting sqref="AN13">
    <cfRule type="containsText" dxfId="2938" priority="291" stopIfTrue="1" operator="containsText" text="day">
      <formula>NOT(ISERROR(SEARCH("day",AN13)))</formula>
    </cfRule>
    <cfRule type="containsText" dxfId="2937" priority="292" stopIfTrue="1" operator="containsText" text="Week">
      <formula>NOT(ISERROR(SEARCH("Week",AN13)))</formula>
    </cfRule>
    <cfRule type="containsText" dxfId="2936" priority="293" stopIfTrue="1" operator="containsText" text="2018">
      <formula>NOT(ISERROR(SEARCH("2018",AN13)))</formula>
    </cfRule>
  </conditionalFormatting>
  <conditionalFormatting sqref="AN13">
    <cfRule type="containsText" dxfId="2935" priority="290" stopIfTrue="1" operator="containsText" text="Week">
      <formula>NOT(ISERROR(SEARCH("Week",AN13)))</formula>
    </cfRule>
  </conditionalFormatting>
  <conditionalFormatting sqref="AN13">
    <cfRule type="containsText" dxfId="2934" priority="287" stopIfTrue="1" operator="containsText" text="day">
      <formula>NOT(ISERROR(SEARCH("day",AN13)))</formula>
    </cfRule>
    <cfRule type="containsText" dxfId="2933" priority="288" stopIfTrue="1" operator="containsText" text="Week">
      <formula>NOT(ISERROR(SEARCH("Week",AN13)))</formula>
    </cfRule>
    <cfRule type="containsText" dxfId="2932" priority="289" stopIfTrue="1" operator="containsText" text="2018">
      <formula>NOT(ISERROR(SEARCH("2018",AN13)))</formula>
    </cfRule>
  </conditionalFormatting>
  <conditionalFormatting sqref="AN13">
    <cfRule type="containsText" dxfId="2931" priority="286" stopIfTrue="1" operator="containsText" text="Week">
      <formula>NOT(ISERROR(SEARCH("Week",AN13)))</formula>
    </cfRule>
  </conditionalFormatting>
  <conditionalFormatting sqref="AN13">
    <cfRule type="containsText" dxfId="2930" priority="283" stopIfTrue="1" operator="containsText" text="day">
      <formula>NOT(ISERROR(SEARCH("day",AN13)))</formula>
    </cfRule>
    <cfRule type="containsText" dxfId="2929" priority="284" stopIfTrue="1" operator="containsText" text="Week">
      <formula>NOT(ISERROR(SEARCH("Week",AN13)))</formula>
    </cfRule>
    <cfRule type="containsText" dxfId="2928" priority="285" stopIfTrue="1" operator="containsText" text="2018">
      <formula>NOT(ISERROR(SEARCH("2018",AN13)))</formula>
    </cfRule>
  </conditionalFormatting>
  <conditionalFormatting sqref="AN13">
    <cfRule type="containsText" dxfId="2927" priority="282" stopIfTrue="1" operator="containsText" text="Week">
      <formula>NOT(ISERROR(SEARCH("Week",AN13)))</formula>
    </cfRule>
  </conditionalFormatting>
  <conditionalFormatting sqref="AN13">
    <cfRule type="containsText" dxfId="2926" priority="279" stopIfTrue="1" operator="containsText" text="day">
      <formula>NOT(ISERROR(SEARCH("day",AN13)))</formula>
    </cfRule>
    <cfRule type="containsText" dxfId="2925" priority="280" stopIfTrue="1" operator="containsText" text="Week">
      <formula>NOT(ISERROR(SEARCH("Week",AN13)))</formula>
    </cfRule>
    <cfRule type="containsText" dxfId="2924" priority="281" stopIfTrue="1" operator="containsText" text="2018">
      <formula>NOT(ISERROR(SEARCH("2018",AN13)))</formula>
    </cfRule>
  </conditionalFormatting>
  <conditionalFormatting sqref="AL4">
    <cfRule type="containsText" dxfId="2923" priority="278" stopIfTrue="1" operator="containsText" text="Week">
      <formula>NOT(ISERROR(SEARCH("Week",AL4)))</formula>
    </cfRule>
  </conditionalFormatting>
  <conditionalFormatting sqref="AL4">
    <cfRule type="containsText" dxfId="2922" priority="275" stopIfTrue="1" operator="containsText" text="day">
      <formula>NOT(ISERROR(SEARCH("day",AL4)))</formula>
    </cfRule>
    <cfRule type="containsText" dxfId="2921" priority="276" stopIfTrue="1" operator="containsText" text="Week">
      <formula>NOT(ISERROR(SEARCH("Week",AL4)))</formula>
    </cfRule>
    <cfRule type="containsText" dxfId="2920" priority="277" stopIfTrue="1" operator="containsText" text="2018">
      <formula>NOT(ISERROR(SEARCH("2018",AL4)))</formula>
    </cfRule>
  </conditionalFormatting>
  <conditionalFormatting sqref="AN4">
    <cfRule type="containsText" dxfId="2919" priority="274" stopIfTrue="1" operator="containsText" text="Week">
      <formula>NOT(ISERROR(SEARCH("Week",AN4)))</formula>
    </cfRule>
  </conditionalFormatting>
  <conditionalFormatting sqref="AN4">
    <cfRule type="containsText" dxfId="2918" priority="271" stopIfTrue="1" operator="containsText" text="day">
      <formula>NOT(ISERROR(SEARCH("day",AN4)))</formula>
    </cfRule>
    <cfRule type="containsText" dxfId="2917" priority="272" stopIfTrue="1" operator="containsText" text="Week">
      <formula>NOT(ISERROR(SEARCH("Week",AN4)))</formula>
    </cfRule>
    <cfRule type="containsText" dxfId="2916" priority="273" stopIfTrue="1" operator="containsText" text="2018">
      <formula>NOT(ISERROR(SEARCH("2018",AN4)))</formula>
    </cfRule>
  </conditionalFormatting>
  <conditionalFormatting sqref="AL4">
    <cfRule type="containsText" dxfId="2915" priority="270" stopIfTrue="1" operator="containsText" text="Week">
      <formula>NOT(ISERROR(SEARCH("Week",AL4)))</formula>
    </cfRule>
  </conditionalFormatting>
  <conditionalFormatting sqref="AL4">
    <cfRule type="containsText" dxfId="2914" priority="267" stopIfTrue="1" operator="containsText" text="day">
      <formula>NOT(ISERROR(SEARCH("day",AL4)))</formula>
    </cfRule>
    <cfRule type="containsText" dxfId="2913" priority="268" stopIfTrue="1" operator="containsText" text="Week">
      <formula>NOT(ISERROR(SEARCH("Week",AL4)))</formula>
    </cfRule>
    <cfRule type="containsText" dxfId="2912" priority="269" stopIfTrue="1" operator="containsText" text="2018">
      <formula>NOT(ISERROR(SEARCH("2018",AL4)))</formula>
    </cfRule>
  </conditionalFormatting>
  <conditionalFormatting sqref="AL4">
    <cfRule type="containsText" dxfId="2911" priority="266" stopIfTrue="1" operator="containsText" text="Week">
      <formula>NOT(ISERROR(SEARCH("Week",AL4)))</formula>
    </cfRule>
  </conditionalFormatting>
  <conditionalFormatting sqref="AL4">
    <cfRule type="containsText" dxfId="2910" priority="263" stopIfTrue="1" operator="containsText" text="day">
      <formula>NOT(ISERROR(SEARCH("day",AL4)))</formula>
    </cfRule>
    <cfRule type="containsText" dxfId="2909" priority="264" stopIfTrue="1" operator="containsText" text="Week">
      <formula>NOT(ISERROR(SEARCH("Week",AL4)))</formula>
    </cfRule>
    <cfRule type="containsText" dxfId="2908" priority="265" stopIfTrue="1" operator="containsText" text="2018">
      <formula>NOT(ISERROR(SEARCH("2018",AL4)))</formula>
    </cfRule>
  </conditionalFormatting>
  <conditionalFormatting sqref="AN4">
    <cfRule type="containsText" dxfId="2907" priority="262" stopIfTrue="1" operator="containsText" text="Week">
      <formula>NOT(ISERROR(SEARCH("Week",AN4)))</formula>
    </cfRule>
  </conditionalFormatting>
  <conditionalFormatting sqref="AN4">
    <cfRule type="containsText" dxfId="2906" priority="259" stopIfTrue="1" operator="containsText" text="day">
      <formula>NOT(ISERROR(SEARCH("day",AN4)))</formula>
    </cfRule>
    <cfRule type="containsText" dxfId="2905" priority="260" stopIfTrue="1" operator="containsText" text="Week">
      <formula>NOT(ISERROR(SEARCH("Week",AN4)))</formula>
    </cfRule>
    <cfRule type="containsText" dxfId="2904" priority="261" stopIfTrue="1" operator="containsText" text="2018">
      <formula>NOT(ISERROR(SEARCH("2018",AN4)))</formula>
    </cfRule>
  </conditionalFormatting>
  <conditionalFormatting sqref="AN4">
    <cfRule type="containsText" dxfId="2903" priority="258" stopIfTrue="1" operator="containsText" text="Week">
      <formula>NOT(ISERROR(SEARCH("Week",AN4)))</formula>
    </cfRule>
  </conditionalFormatting>
  <conditionalFormatting sqref="AN4">
    <cfRule type="containsText" dxfId="2902" priority="255" stopIfTrue="1" operator="containsText" text="day">
      <formula>NOT(ISERROR(SEARCH("day",AN4)))</formula>
    </cfRule>
    <cfRule type="containsText" dxfId="2901" priority="256" stopIfTrue="1" operator="containsText" text="Week">
      <formula>NOT(ISERROR(SEARCH("Week",AN4)))</formula>
    </cfRule>
    <cfRule type="containsText" dxfId="2900" priority="257" stopIfTrue="1" operator="containsText" text="2018">
      <formula>NOT(ISERROR(SEARCH("2018",AN4)))</formula>
    </cfRule>
  </conditionalFormatting>
  <conditionalFormatting sqref="AN4">
    <cfRule type="containsText" dxfId="2899" priority="254" stopIfTrue="1" operator="containsText" text="Week">
      <formula>NOT(ISERROR(SEARCH("Week",AN4)))</formula>
    </cfRule>
  </conditionalFormatting>
  <conditionalFormatting sqref="AN4">
    <cfRule type="containsText" dxfId="2898" priority="251" stopIfTrue="1" operator="containsText" text="day">
      <formula>NOT(ISERROR(SEARCH("day",AN4)))</formula>
    </cfRule>
    <cfRule type="containsText" dxfId="2897" priority="252" stopIfTrue="1" operator="containsText" text="Week">
      <formula>NOT(ISERROR(SEARCH("Week",AN4)))</formula>
    </cfRule>
    <cfRule type="containsText" dxfId="2896" priority="253" stopIfTrue="1" operator="containsText" text="2018">
      <formula>NOT(ISERROR(SEARCH("2018",AN4)))</formula>
    </cfRule>
  </conditionalFormatting>
  <conditionalFormatting sqref="AN4">
    <cfRule type="containsText" dxfId="2895" priority="250" stopIfTrue="1" operator="containsText" text="Week">
      <formula>NOT(ISERROR(SEARCH("Week",AN4)))</formula>
    </cfRule>
  </conditionalFormatting>
  <conditionalFormatting sqref="AN4">
    <cfRule type="containsText" dxfId="2894" priority="247" stopIfTrue="1" operator="containsText" text="day">
      <formula>NOT(ISERROR(SEARCH("day",AN4)))</formula>
    </cfRule>
    <cfRule type="containsText" dxfId="2893" priority="248" stopIfTrue="1" operator="containsText" text="Week">
      <formula>NOT(ISERROR(SEARCH("Week",AN4)))</formula>
    </cfRule>
    <cfRule type="containsText" dxfId="2892" priority="249" stopIfTrue="1" operator="containsText" text="2018">
      <formula>NOT(ISERROR(SEARCH("2018",AN4)))</formula>
    </cfRule>
  </conditionalFormatting>
  <conditionalFormatting sqref="AN4">
    <cfRule type="containsText" dxfId="2891" priority="246" stopIfTrue="1" operator="containsText" text="Week">
      <formula>NOT(ISERROR(SEARCH("Week",AN4)))</formula>
    </cfRule>
  </conditionalFormatting>
  <conditionalFormatting sqref="AN4">
    <cfRule type="containsText" dxfId="2890" priority="243" stopIfTrue="1" operator="containsText" text="day">
      <formula>NOT(ISERROR(SEARCH("day",AN4)))</formula>
    </cfRule>
    <cfRule type="containsText" dxfId="2889" priority="244" stopIfTrue="1" operator="containsText" text="Week">
      <formula>NOT(ISERROR(SEARCH("Week",AN4)))</formula>
    </cfRule>
    <cfRule type="containsText" dxfId="2888" priority="245" stopIfTrue="1" operator="containsText" text="2018">
      <formula>NOT(ISERROR(SEARCH("2018",AN4)))</formula>
    </cfRule>
  </conditionalFormatting>
  <conditionalFormatting sqref="AN4">
    <cfRule type="containsText" dxfId="2887" priority="242" stopIfTrue="1" operator="containsText" text="Week">
      <formula>NOT(ISERROR(SEARCH("Week",AN4)))</formula>
    </cfRule>
  </conditionalFormatting>
  <conditionalFormatting sqref="AN4">
    <cfRule type="containsText" dxfId="2886" priority="239" stopIfTrue="1" operator="containsText" text="day">
      <formula>NOT(ISERROR(SEARCH("day",AN4)))</formula>
    </cfRule>
    <cfRule type="containsText" dxfId="2885" priority="240" stopIfTrue="1" operator="containsText" text="Week">
      <formula>NOT(ISERROR(SEARCH("Week",AN4)))</formula>
    </cfRule>
    <cfRule type="containsText" dxfId="2884" priority="241" stopIfTrue="1" operator="containsText" text="2018">
      <formula>NOT(ISERROR(SEARCH("2018",AN4)))</formula>
    </cfRule>
  </conditionalFormatting>
  <conditionalFormatting sqref="AN4">
    <cfRule type="containsText" dxfId="2883" priority="238" stopIfTrue="1" operator="containsText" text="Week">
      <formula>NOT(ISERROR(SEARCH("Week",AN4)))</formula>
    </cfRule>
  </conditionalFormatting>
  <conditionalFormatting sqref="AN4">
    <cfRule type="containsText" dxfId="2882" priority="235" stopIfTrue="1" operator="containsText" text="day">
      <formula>NOT(ISERROR(SEARCH("day",AN4)))</formula>
    </cfRule>
    <cfRule type="containsText" dxfId="2881" priority="236" stopIfTrue="1" operator="containsText" text="Week">
      <formula>NOT(ISERROR(SEARCH("Week",AN4)))</formula>
    </cfRule>
    <cfRule type="containsText" dxfId="2880" priority="237" stopIfTrue="1" operator="containsText" text="2018">
      <formula>NOT(ISERROR(SEARCH("2018",AN4)))</formula>
    </cfRule>
  </conditionalFormatting>
  <conditionalFormatting sqref="AN4">
    <cfRule type="containsText" dxfId="2879" priority="234" stopIfTrue="1" operator="containsText" text="Week">
      <formula>NOT(ISERROR(SEARCH("Week",AN4)))</formula>
    </cfRule>
  </conditionalFormatting>
  <conditionalFormatting sqref="AN4">
    <cfRule type="containsText" dxfId="2878" priority="231" stopIfTrue="1" operator="containsText" text="day">
      <formula>NOT(ISERROR(SEARCH("day",AN4)))</formula>
    </cfRule>
    <cfRule type="containsText" dxfId="2877" priority="232" stopIfTrue="1" operator="containsText" text="Week">
      <formula>NOT(ISERROR(SEARCH("Week",AN4)))</formula>
    </cfRule>
    <cfRule type="containsText" dxfId="2876" priority="233" stopIfTrue="1" operator="containsText" text="2018">
      <formula>NOT(ISERROR(SEARCH("2018",AN4)))</formula>
    </cfRule>
  </conditionalFormatting>
  <conditionalFormatting sqref="AN4">
    <cfRule type="containsText" dxfId="2875" priority="230" stopIfTrue="1" operator="containsText" text="Week">
      <formula>NOT(ISERROR(SEARCH("Week",AN4)))</formula>
    </cfRule>
  </conditionalFormatting>
  <conditionalFormatting sqref="AN4">
    <cfRule type="containsText" dxfId="2874" priority="227" stopIfTrue="1" operator="containsText" text="day">
      <formula>NOT(ISERROR(SEARCH("day",AN4)))</formula>
    </cfRule>
    <cfRule type="containsText" dxfId="2873" priority="228" stopIfTrue="1" operator="containsText" text="Week">
      <formula>NOT(ISERROR(SEARCH("Week",AN4)))</formula>
    </cfRule>
    <cfRule type="containsText" dxfId="2872" priority="229" stopIfTrue="1" operator="containsText" text="2018">
      <formula>NOT(ISERROR(SEARCH("2018",AN4)))</formula>
    </cfRule>
  </conditionalFormatting>
  <conditionalFormatting sqref="AL4">
    <cfRule type="containsText" dxfId="2871" priority="226" stopIfTrue="1" operator="containsText" text="Week">
      <formula>NOT(ISERROR(SEARCH("Week",AL4)))</formula>
    </cfRule>
  </conditionalFormatting>
  <conditionalFormatting sqref="AL4">
    <cfRule type="containsText" dxfId="2870" priority="223" stopIfTrue="1" operator="containsText" text="day">
      <formula>NOT(ISERROR(SEARCH("day",AL4)))</formula>
    </cfRule>
    <cfRule type="containsText" dxfId="2869" priority="224" stopIfTrue="1" operator="containsText" text="Week">
      <formula>NOT(ISERROR(SEARCH("Week",AL4)))</formula>
    </cfRule>
    <cfRule type="containsText" dxfId="2868" priority="225" stopIfTrue="1" operator="containsText" text="2018">
      <formula>NOT(ISERROR(SEARCH("2018",AL4)))</formula>
    </cfRule>
  </conditionalFormatting>
  <conditionalFormatting sqref="AL4">
    <cfRule type="containsText" dxfId="2867" priority="222" stopIfTrue="1" operator="containsText" text="Week">
      <formula>NOT(ISERROR(SEARCH("Week",AL4)))</formula>
    </cfRule>
  </conditionalFormatting>
  <conditionalFormatting sqref="AL4">
    <cfRule type="containsText" dxfId="2866" priority="219" stopIfTrue="1" operator="containsText" text="day">
      <formula>NOT(ISERROR(SEARCH("day",AL4)))</formula>
    </cfRule>
    <cfRule type="containsText" dxfId="2865" priority="220" stopIfTrue="1" operator="containsText" text="Week">
      <formula>NOT(ISERROR(SEARCH("Week",AL4)))</formula>
    </cfRule>
    <cfRule type="containsText" dxfId="2864" priority="221" stopIfTrue="1" operator="containsText" text="2018">
      <formula>NOT(ISERROR(SEARCH("2018",AL4)))</formula>
    </cfRule>
  </conditionalFormatting>
  <conditionalFormatting sqref="AL4">
    <cfRule type="containsText" dxfId="2863" priority="218" stopIfTrue="1" operator="containsText" text="Week">
      <formula>NOT(ISERROR(SEARCH("Week",AL4)))</formula>
    </cfRule>
  </conditionalFormatting>
  <conditionalFormatting sqref="AL4">
    <cfRule type="containsText" dxfId="2862" priority="215" stopIfTrue="1" operator="containsText" text="day">
      <formula>NOT(ISERROR(SEARCH("day",AL4)))</formula>
    </cfRule>
    <cfRule type="containsText" dxfId="2861" priority="216" stopIfTrue="1" operator="containsText" text="Week">
      <formula>NOT(ISERROR(SEARCH("Week",AL4)))</formula>
    </cfRule>
    <cfRule type="containsText" dxfId="2860" priority="217" stopIfTrue="1" operator="containsText" text="2018">
      <formula>NOT(ISERROR(SEARCH("2018",AL4)))</formula>
    </cfRule>
  </conditionalFormatting>
  <conditionalFormatting sqref="AL4">
    <cfRule type="containsText" dxfId="2859" priority="214" stopIfTrue="1" operator="containsText" text="Week">
      <formula>NOT(ISERROR(SEARCH("Week",AL4)))</formula>
    </cfRule>
  </conditionalFormatting>
  <conditionalFormatting sqref="AL4">
    <cfRule type="containsText" dxfId="2858" priority="211" stopIfTrue="1" operator="containsText" text="day">
      <formula>NOT(ISERROR(SEARCH("day",AL4)))</formula>
    </cfRule>
    <cfRule type="containsText" dxfId="2857" priority="212" stopIfTrue="1" operator="containsText" text="Week">
      <formula>NOT(ISERROR(SEARCH("Week",AL4)))</formula>
    </cfRule>
    <cfRule type="containsText" dxfId="2856" priority="213" stopIfTrue="1" operator="containsText" text="2018">
      <formula>NOT(ISERROR(SEARCH("2018",AL4)))</formula>
    </cfRule>
  </conditionalFormatting>
  <conditionalFormatting sqref="AL4">
    <cfRule type="containsText" dxfId="2855" priority="210" stopIfTrue="1" operator="containsText" text="Week">
      <formula>NOT(ISERROR(SEARCH("Week",AL4)))</formula>
    </cfRule>
  </conditionalFormatting>
  <conditionalFormatting sqref="AL4">
    <cfRule type="containsText" dxfId="2854" priority="207" stopIfTrue="1" operator="containsText" text="day">
      <formula>NOT(ISERROR(SEARCH("day",AL4)))</formula>
    </cfRule>
    <cfRule type="containsText" dxfId="2853" priority="208" stopIfTrue="1" operator="containsText" text="Week">
      <formula>NOT(ISERROR(SEARCH("Week",AL4)))</formula>
    </cfRule>
    <cfRule type="containsText" dxfId="2852" priority="209" stopIfTrue="1" operator="containsText" text="2018">
      <formula>NOT(ISERROR(SEARCH("2018",AL4)))</formula>
    </cfRule>
  </conditionalFormatting>
  <conditionalFormatting sqref="AL4">
    <cfRule type="containsText" dxfId="2851" priority="206" stopIfTrue="1" operator="containsText" text="Week">
      <formula>NOT(ISERROR(SEARCH("Week",AL4)))</formula>
    </cfRule>
  </conditionalFormatting>
  <conditionalFormatting sqref="AL4">
    <cfRule type="containsText" dxfId="2850" priority="203" stopIfTrue="1" operator="containsText" text="day">
      <formula>NOT(ISERROR(SEARCH("day",AL4)))</formula>
    </cfRule>
    <cfRule type="containsText" dxfId="2849" priority="204" stopIfTrue="1" operator="containsText" text="Week">
      <formula>NOT(ISERROR(SEARCH("Week",AL4)))</formula>
    </cfRule>
    <cfRule type="containsText" dxfId="2848" priority="205" stopIfTrue="1" operator="containsText" text="2018">
      <formula>NOT(ISERROR(SEARCH("2018",AL4)))</formula>
    </cfRule>
  </conditionalFormatting>
  <conditionalFormatting sqref="AL4">
    <cfRule type="containsText" dxfId="2847" priority="202" stopIfTrue="1" operator="containsText" text="Week">
      <formula>NOT(ISERROR(SEARCH("Week",AL4)))</formula>
    </cfRule>
  </conditionalFormatting>
  <conditionalFormatting sqref="AL4">
    <cfRule type="containsText" dxfId="2846" priority="199" stopIfTrue="1" operator="containsText" text="day">
      <formula>NOT(ISERROR(SEARCH("day",AL4)))</formula>
    </cfRule>
    <cfRule type="containsText" dxfId="2845" priority="200" stopIfTrue="1" operator="containsText" text="Week">
      <formula>NOT(ISERROR(SEARCH("Week",AL4)))</formula>
    </cfRule>
    <cfRule type="containsText" dxfId="2844" priority="201" stopIfTrue="1" operator="containsText" text="2018">
      <formula>NOT(ISERROR(SEARCH("2018",AL4)))</formula>
    </cfRule>
  </conditionalFormatting>
  <conditionalFormatting sqref="AL6">
    <cfRule type="containsText" dxfId="2843" priority="198" stopIfTrue="1" operator="containsText" text="Week">
      <formula>NOT(ISERROR(SEARCH("Week",AL6)))</formula>
    </cfRule>
  </conditionalFormatting>
  <conditionalFormatting sqref="AL6">
    <cfRule type="containsText" dxfId="2842" priority="195" stopIfTrue="1" operator="containsText" text="day">
      <formula>NOT(ISERROR(SEARCH("day",AL6)))</formula>
    </cfRule>
    <cfRule type="containsText" dxfId="2841" priority="196" stopIfTrue="1" operator="containsText" text="Week">
      <formula>NOT(ISERROR(SEARCH("Week",AL6)))</formula>
    </cfRule>
    <cfRule type="containsText" dxfId="2840" priority="197" stopIfTrue="1" operator="containsText" text="2018">
      <formula>NOT(ISERROR(SEARCH("2018",AL6)))</formula>
    </cfRule>
  </conditionalFormatting>
  <conditionalFormatting sqref="AL6">
    <cfRule type="containsText" dxfId="2839" priority="194" stopIfTrue="1" operator="containsText" text="Week">
      <formula>NOT(ISERROR(SEARCH("Week",AL6)))</formula>
    </cfRule>
  </conditionalFormatting>
  <conditionalFormatting sqref="AL6">
    <cfRule type="containsText" dxfId="2838" priority="191" stopIfTrue="1" operator="containsText" text="day">
      <formula>NOT(ISERROR(SEARCH("day",AL6)))</formula>
    </cfRule>
    <cfRule type="containsText" dxfId="2837" priority="192" stopIfTrue="1" operator="containsText" text="Week">
      <formula>NOT(ISERROR(SEARCH("Week",AL6)))</formula>
    </cfRule>
    <cfRule type="containsText" dxfId="2836" priority="193" stopIfTrue="1" operator="containsText" text="2018">
      <formula>NOT(ISERROR(SEARCH("2018",AL6)))</formula>
    </cfRule>
  </conditionalFormatting>
  <conditionalFormatting sqref="AL6">
    <cfRule type="containsText" dxfId="2835" priority="190" stopIfTrue="1" operator="containsText" text="Week">
      <formula>NOT(ISERROR(SEARCH("Week",AL6)))</formula>
    </cfRule>
  </conditionalFormatting>
  <conditionalFormatting sqref="AL6">
    <cfRule type="containsText" dxfId="2834" priority="187" stopIfTrue="1" operator="containsText" text="day">
      <formula>NOT(ISERROR(SEARCH("day",AL6)))</formula>
    </cfRule>
    <cfRule type="containsText" dxfId="2833" priority="188" stopIfTrue="1" operator="containsText" text="Week">
      <formula>NOT(ISERROR(SEARCH("Week",AL6)))</formula>
    </cfRule>
    <cfRule type="containsText" dxfId="2832" priority="189" stopIfTrue="1" operator="containsText" text="2018">
      <formula>NOT(ISERROR(SEARCH("2018",AL6)))</formula>
    </cfRule>
  </conditionalFormatting>
  <conditionalFormatting sqref="AL6">
    <cfRule type="containsText" dxfId="2831" priority="186" stopIfTrue="1" operator="containsText" text="Week">
      <formula>NOT(ISERROR(SEARCH("Week",AL6)))</formula>
    </cfRule>
  </conditionalFormatting>
  <conditionalFormatting sqref="AL6">
    <cfRule type="containsText" dxfId="2830" priority="183" stopIfTrue="1" operator="containsText" text="day">
      <formula>NOT(ISERROR(SEARCH("day",AL6)))</formula>
    </cfRule>
    <cfRule type="containsText" dxfId="2829" priority="184" stopIfTrue="1" operator="containsText" text="Week">
      <formula>NOT(ISERROR(SEARCH("Week",AL6)))</formula>
    </cfRule>
    <cfRule type="containsText" dxfId="2828" priority="185" stopIfTrue="1" operator="containsText" text="2018">
      <formula>NOT(ISERROR(SEARCH("2018",AL6)))</formula>
    </cfRule>
  </conditionalFormatting>
  <conditionalFormatting sqref="AL6">
    <cfRule type="containsText" dxfId="2827" priority="182" stopIfTrue="1" operator="containsText" text="Week">
      <formula>NOT(ISERROR(SEARCH("Week",AL6)))</formula>
    </cfRule>
  </conditionalFormatting>
  <conditionalFormatting sqref="AL6">
    <cfRule type="containsText" dxfId="2826" priority="179" stopIfTrue="1" operator="containsText" text="day">
      <formula>NOT(ISERROR(SEARCH("day",AL6)))</formula>
    </cfRule>
    <cfRule type="containsText" dxfId="2825" priority="180" stopIfTrue="1" operator="containsText" text="Week">
      <formula>NOT(ISERROR(SEARCH("Week",AL6)))</formula>
    </cfRule>
    <cfRule type="containsText" dxfId="2824" priority="181" stopIfTrue="1" operator="containsText" text="2018">
      <formula>NOT(ISERROR(SEARCH("2018",AL6)))</formula>
    </cfRule>
  </conditionalFormatting>
  <conditionalFormatting sqref="AN7">
    <cfRule type="containsText" dxfId="2823" priority="178" stopIfTrue="1" operator="containsText" text="Week">
      <formula>NOT(ISERROR(SEARCH("Week",AN7)))</formula>
    </cfRule>
  </conditionalFormatting>
  <conditionalFormatting sqref="AN7">
    <cfRule type="containsText" dxfId="2822" priority="175" stopIfTrue="1" operator="containsText" text="day">
      <formula>NOT(ISERROR(SEARCH("day",AN7)))</formula>
    </cfRule>
    <cfRule type="containsText" dxfId="2821" priority="176" stopIfTrue="1" operator="containsText" text="Week">
      <formula>NOT(ISERROR(SEARCH("Week",AN7)))</formula>
    </cfRule>
    <cfRule type="containsText" dxfId="2820" priority="177" stopIfTrue="1" operator="containsText" text="2018">
      <formula>NOT(ISERROR(SEARCH("2018",AN7)))</formula>
    </cfRule>
  </conditionalFormatting>
  <conditionalFormatting sqref="AN7">
    <cfRule type="containsText" dxfId="2819" priority="174" stopIfTrue="1" operator="containsText" text="Week">
      <formula>NOT(ISERROR(SEARCH("Week",AN7)))</formula>
    </cfRule>
  </conditionalFormatting>
  <conditionalFormatting sqref="AN7">
    <cfRule type="containsText" dxfId="2818" priority="171" stopIfTrue="1" operator="containsText" text="day">
      <formula>NOT(ISERROR(SEARCH("day",AN7)))</formula>
    </cfRule>
    <cfRule type="containsText" dxfId="2817" priority="172" stopIfTrue="1" operator="containsText" text="Week">
      <formula>NOT(ISERROR(SEARCH("Week",AN7)))</formula>
    </cfRule>
    <cfRule type="containsText" dxfId="2816" priority="173" stopIfTrue="1" operator="containsText" text="2018">
      <formula>NOT(ISERROR(SEARCH("2018",AN7)))</formula>
    </cfRule>
  </conditionalFormatting>
  <conditionalFormatting sqref="AN7">
    <cfRule type="containsText" dxfId="2815" priority="170" stopIfTrue="1" operator="containsText" text="Week">
      <formula>NOT(ISERROR(SEARCH("Week",AN7)))</formula>
    </cfRule>
  </conditionalFormatting>
  <conditionalFormatting sqref="AN7">
    <cfRule type="containsText" dxfId="2814" priority="167" stopIfTrue="1" operator="containsText" text="day">
      <formula>NOT(ISERROR(SEARCH("day",AN7)))</formula>
    </cfRule>
    <cfRule type="containsText" dxfId="2813" priority="168" stopIfTrue="1" operator="containsText" text="Week">
      <formula>NOT(ISERROR(SEARCH("Week",AN7)))</formula>
    </cfRule>
    <cfRule type="containsText" dxfId="2812" priority="169" stopIfTrue="1" operator="containsText" text="2018">
      <formula>NOT(ISERROR(SEARCH("2018",AN7)))</formula>
    </cfRule>
  </conditionalFormatting>
  <conditionalFormatting sqref="AN7">
    <cfRule type="containsText" dxfId="2811" priority="166" stopIfTrue="1" operator="containsText" text="Week">
      <formula>NOT(ISERROR(SEARCH("Week",AN7)))</formula>
    </cfRule>
  </conditionalFormatting>
  <conditionalFormatting sqref="AN7">
    <cfRule type="containsText" dxfId="2810" priority="163" stopIfTrue="1" operator="containsText" text="day">
      <formula>NOT(ISERROR(SEARCH("day",AN7)))</formula>
    </cfRule>
    <cfRule type="containsText" dxfId="2809" priority="164" stopIfTrue="1" operator="containsText" text="Week">
      <formula>NOT(ISERROR(SEARCH("Week",AN7)))</formula>
    </cfRule>
    <cfRule type="containsText" dxfId="2808" priority="165" stopIfTrue="1" operator="containsText" text="2018">
      <formula>NOT(ISERROR(SEARCH("2018",AN7)))</formula>
    </cfRule>
  </conditionalFormatting>
  <conditionalFormatting sqref="AN7">
    <cfRule type="containsText" dxfId="2807" priority="162" stopIfTrue="1" operator="containsText" text="Week">
      <formula>NOT(ISERROR(SEARCH("Week",AN7)))</formula>
    </cfRule>
  </conditionalFormatting>
  <conditionalFormatting sqref="AN7">
    <cfRule type="containsText" dxfId="2806" priority="159" stopIfTrue="1" operator="containsText" text="day">
      <formula>NOT(ISERROR(SEARCH("day",AN7)))</formula>
    </cfRule>
    <cfRule type="containsText" dxfId="2805" priority="160" stopIfTrue="1" operator="containsText" text="Week">
      <formula>NOT(ISERROR(SEARCH("Week",AN7)))</formula>
    </cfRule>
    <cfRule type="containsText" dxfId="2804" priority="161" stopIfTrue="1" operator="containsText" text="2018">
      <formula>NOT(ISERROR(SEARCH("2018",AN7)))</formula>
    </cfRule>
  </conditionalFormatting>
  <conditionalFormatting sqref="AN7">
    <cfRule type="containsText" dxfId="2803" priority="158" stopIfTrue="1" operator="containsText" text="Week">
      <formula>NOT(ISERROR(SEARCH("Week",AN7)))</formula>
    </cfRule>
  </conditionalFormatting>
  <conditionalFormatting sqref="AN7">
    <cfRule type="containsText" dxfId="2802" priority="155" stopIfTrue="1" operator="containsText" text="day">
      <formula>NOT(ISERROR(SEARCH("day",AN7)))</formula>
    </cfRule>
    <cfRule type="containsText" dxfId="2801" priority="156" stopIfTrue="1" operator="containsText" text="Week">
      <formula>NOT(ISERROR(SEARCH("Week",AN7)))</formula>
    </cfRule>
    <cfRule type="containsText" dxfId="2800" priority="157" stopIfTrue="1" operator="containsText" text="2018">
      <formula>NOT(ISERROR(SEARCH("2018",AN7)))</formula>
    </cfRule>
  </conditionalFormatting>
  <conditionalFormatting sqref="AN7">
    <cfRule type="containsText" dxfId="2799" priority="154" stopIfTrue="1" operator="containsText" text="Week">
      <formula>NOT(ISERROR(SEARCH("Week",AN7)))</formula>
    </cfRule>
  </conditionalFormatting>
  <conditionalFormatting sqref="AN7">
    <cfRule type="containsText" dxfId="2798" priority="151" stopIfTrue="1" operator="containsText" text="day">
      <formula>NOT(ISERROR(SEARCH("day",AN7)))</formula>
    </cfRule>
    <cfRule type="containsText" dxfId="2797" priority="152" stopIfTrue="1" operator="containsText" text="Week">
      <formula>NOT(ISERROR(SEARCH("Week",AN7)))</formula>
    </cfRule>
    <cfRule type="containsText" dxfId="2796" priority="153" stopIfTrue="1" operator="containsText" text="2018">
      <formula>NOT(ISERROR(SEARCH("2018",AN7)))</formula>
    </cfRule>
  </conditionalFormatting>
  <conditionalFormatting sqref="AN7">
    <cfRule type="containsText" dxfId="2795" priority="150" stopIfTrue="1" operator="containsText" text="Week">
      <formula>NOT(ISERROR(SEARCH("Week",AN7)))</formula>
    </cfRule>
  </conditionalFormatting>
  <conditionalFormatting sqref="AN7">
    <cfRule type="containsText" dxfId="2794" priority="147" stopIfTrue="1" operator="containsText" text="day">
      <formula>NOT(ISERROR(SEARCH("day",AN7)))</formula>
    </cfRule>
    <cfRule type="containsText" dxfId="2793" priority="148" stopIfTrue="1" operator="containsText" text="Week">
      <formula>NOT(ISERROR(SEARCH("Week",AN7)))</formula>
    </cfRule>
    <cfRule type="containsText" dxfId="2792" priority="149" stopIfTrue="1" operator="containsText" text="2018">
      <formula>NOT(ISERROR(SEARCH("2018",AN7)))</formula>
    </cfRule>
  </conditionalFormatting>
  <conditionalFormatting sqref="AN7">
    <cfRule type="containsText" dxfId="2791" priority="146" stopIfTrue="1" operator="containsText" text="Week">
      <formula>NOT(ISERROR(SEARCH("Week",AN7)))</formula>
    </cfRule>
  </conditionalFormatting>
  <conditionalFormatting sqref="AN7">
    <cfRule type="containsText" dxfId="2790" priority="143" stopIfTrue="1" operator="containsText" text="day">
      <formula>NOT(ISERROR(SEARCH("day",AN7)))</formula>
    </cfRule>
    <cfRule type="containsText" dxfId="2789" priority="144" stopIfTrue="1" operator="containsText" text="Week">
      <formula>NOT(ISERROR(SEARCH("Week",AN7)))</formula>
    </cfRule>
    <cfRule type="containsText" dxfId="2788" priority="145" stopIfTrue="1" operator="containsText" text="2018">
      <formula>NOT(ISERROR(SEARCH("2018",AN7)))</formula>
    </cfRule>
  </conditionalFormatting>
  <conditionalFormatting sqref="AL13">
    <cfRule type="containsText" dxfId="2787" priority="142" stopIfTrue="1" operator="containsText" text="Week">
      <formula>NOT(ISERROR(SEARCH("Week",AL13)))</formula>
    </cfRule>
  </conditionalFormatting>
  <conditionalFormatting sqref="AL13">
    <cfRule type="containsText" dxfId="2786" priority="139" stopIfTrue="1" operator="containsText" text="day">
      <formula>NOT(ISERROR(SEARCH("day",AL13)))</formula>
    </cfRule>
    <cfRule type="containsText" dxfId="2785" priority="140" stopIfTrue="1" operator="containsText" text="Week">
      <formula>NOT(ISERROR(SEARCH("Week",AL13)))</formula>
    </cfRule>
    <cfRule type="containsText" dxfId="2784" priority="141" stopIfTrue="1" operator="containsText" text="2018">
      <formula>NOT(ISERROR(SEARCH("2018",AL13)))</formula>
    </cfRule>
  </conditionalFormatting>
  <conditionalFormatting sqref="AL13">
    <cfRule type="containsText" dxfId="2783" priority="138" stopIfTrue="1" operator="containsText" text="Week">
      <formula>NOT(ISERROR(SEARCH("Week",AL13)))</formula>
    </cfRule>
  </conditionalFormatting>
  <conditionalFormatting sqref="AL13">
    <cfRule type="containsText" dxfId="2782" priority="135" stopIfTrue="1" operator="containsText" text="day">
      <formula>NOT(ISERROR(SEARCH("day",AL13)))</formula>
    </cfRule>
    <cfRule type="containsText" dxfId="2781" priority="136" stopIfTrue="1" operator="containsText" text="Week">
      <formula>NOT(ISERROR(SEARCH("Week",AL13)))</formula>
    </cfRule>
    <cfRule type="containsText" dxfId="2780" priority="137" stopIfTrue="1" operator="containsText" text="2018">
      <formula>NOT(ISERROR(SEARCH("2018",AL13)))</formula>
    </cfRule>
  </conditionalFormatting>
  <conditionalFormatting sqref="AL13">
    <cfRule type="containsText" dxfId="2779" priority="134" stopIfTrue="1" operator="containsText" text="Week">
      <formula>NOT(ISERROR(SEARCH("Week",AL13)))</formula>
    </cfRule>
  </conditionalFormatting>
  <conditionalFormatting sqref="AL13">
    <cfRule type="containsText" dxfId="2778" priority="131" stopIfTrue="1" operator="containsText" text="day">
      <formula>NOT(ISERROR(SEARCH("day",AL13)))</formula>
    </cfRule>
    <cfRule type="containsText" dxfId="2777" priority="132" stopIfTrue="1" operator="containsText" text="Week">
      <formula>NOT(ISERROR(SEARCH("Week",AL13)))</formula>
    </cfRule>
    <cfRule type="containsText" dxfId="2776" priority="133" stopIfTrue="1" operator="containsText" text="2018">
      <formula>NOT(ISERROR(SEARCH("2018",AL13)))</formula>
    </cfRule>
  </conditionalFormatting>
  <conditionalFormatting sqref="AN9">
    <cfRule type="containsText" dxfId="2775" priority="130" stopIfTrue="1" operator="containsText" text="Week">
      <formula>NOT(ISERROR(SEARCH("Week",AN9)))</formula>
    </cfRule>
  </conditionalFormatting>
  <conditionalFormatting sqref="AN9">
    <cfRule type="containsText" dxfId="2774" priority="127" stopIfTrue="1" operator="containsText" text="day">
      <formula>NOT(ISERROR(SEARCH("day",AN9)))</formula>
    </cfRule>
    <cfRule type="containsText" dxfId="2773" priority="128" stopIfTrue="1" operator="containsText" text="Week">
      <formula>NOT(ISERROR(SEARCH("Week",AN9)))</formula>
    </cfRule>
    <cfRule type="containsText" dxfId="2772" priority="129" stopIfTrue="1" operator="containsText" text="2018">
      <formula>NOT(ISERROR(SEARCH("2018",AN9)))</formula>
    </cfRule>
  </conditionalFormatting>
  <conditionalFormatting sqref="AN9">
    <cfRule type="containsText" dxfId="2771" priority="126" stopIfTrue="1" operator="containsText" text="Week">
      <formula>NOT(ISERROR(SEARCH("Week",AN9)))</formula>
    </cfRule>
  </conditionalFormatting>
  <conditionalFormatting sqref="AN9">
    <cfRule type="containsText" dxfId="2770" priority="123" stopIfTrue="1" operator="containsText" text="day">
      <formula>NOT(ISERROR(SEARCH("day",AN9)))</formula>
    </cfRule>
    <cfRule type="containsText" dxfId="2769" priority="124" stopIfTrue="1" operator="containsText" text="Week">
      <formula>NOT(ISERROR(SEARCH("Week",AN9)))</formula>
    </cfRule>
    <cfRule type="containsText" dxfId="2768" priority="125" stopIfTrue="1" operator="containsText" text="2018">
      <formula>NOT(ISERROR(SEARCH("2018",AN9)))</formula>
    </cfRule>
  </conditionalFormatting>
  <conditionalFormatting sqref="AN9">
    <cfRule type="containsText" dxfId="2767" priority="122" stopIfTrue="1" operator="containsText" text="Week">
      <formula>NOT(ISERROR(SEARCH("Week",AN9)))</formula>
    </cfRule>
  </conditionalFormatting>
  <conditionalFormatting sqref="AN9">
    <cfRule type="containsText" dxfId="2766" priority="119" stopIfTrue="1" operator="containsText" text="day">
      <formula>NOT(ISERROR(SEARCH("day",AN9)))</formula>
    </cfRule>
    <cfRule type="containsText" dxfId="2765" priority="120" stopIfTrue="1" operator="containsText" text="Week">
      <formula>NOT(ISERROR(SEARCH("Week",AN9)))</formula>
    </cfRule>
    <cfRule type="containsText" dxfId="2764" priority="121" stopIfTrue="1" operator="containsText" text="2018">
      <formula>NOT(ISERROR(SEARCH("2018",AN9)))</formula>
    </cfRule>
  </conditionalFormatting>
  <conditionalFormatting sqref="AN9">
    <cfRule type="containsText" dxfId="2763" priority="118" stopIfTrue="1" operator="containsText" text="Week">
      <formula>NOT(ISERROR(SEARCH("Week",AN9)))</formula>
    </cfRule>
  </conditionalFormatting>
  <conditionalFormatting sqref="AN9">
    <cfRule type="containsText" dxfId="2762" priority="115" stopIfTrue="1" operator="containsText" text="day">
      <formula>NOT(ISERROR(SEARCH("day",AN9)))</formula>
    </cfRule>
    <cfRule type="containsText" dxfId="2761" priority="116" stopIfTrue="1" operator="containsText" text="Week">
      <formula>NOT(ISERROR(SEARCH("Week",AN9)))</formula>
    </cfRule>
    <cfRule type="containsText" dxfId="2760" priority="117" stopIfTrue="1" operator="containsText" text="2018">
      <formula>NOT(ISERROR(SEARCH("2018",AN9)))</formula>
    </cfRule>
  </conditionalFormatting>
  <conditionalFormatting sqref="AN12">
    <cfRule type="containsText" dxfId="2759" priority="114" stopIfTrue="1" operator="containsText" text="Week">
      <formula>NOT(ISERROR(SEARCH("Week",AN12)))</formula>
    </cfRule>
  </conditionalFormatting>
  <conditionalFormatting sqref="AN12">
    <cfRule type="containsText" dxfId="2758" priority="111" stopIfTrue="1" operator="containsText" text="day">
      <formula>NOT(ISERROR(SEARCH("day",AN12)))</formula>
    </cfRule>
    <cfRule type="containsText" dxfId="2757" priority="112" stopIfTrue="1" operator="containsText" text="Week">
      <formula>NOT(ISERROR(SEARCH("Week",AN12)))</formula>
    </cfRule>
    <cfRule type="containsText" dxfId="2756" priority="113" stopIfTrue="1" operator="containsText" text="2018">
      <formula>NOT(ISERROR(SEARCH("2018",AN12)))</formula>
    </cfRule>
  </conditionalFormatting>
  <conditionalFormatting sqref="AN12">
    <cfRule type="containsText" dxfId="2755" priority="110" stopIfTrue="1" operator="containsText" text="Week">
      <formula>NOT(ISERROR(SEARCH("Week",AN12)))</formula>
    </cfRule>
  </conditionalFormatting>
  <conditionalFormatting sqref="AN12">
    <cfRule type="containsText" dxfId="2754" priority="107" stopIfTrue="1" operator="containsText" text="day">
      <formula>NOT(ISERROR(SEARCH("day",AN12)))</formula>
    </cfRule>
    <cfRule type="containsText" dxfId="2753" priority="108" stopIfTrue="1" operator="containsText" text="Week">
      <formula>NOT(ISERROR(SEARCH("Week",AN12)))</formula>
    </cfRule>
    <cfRule type="containsText" dxfId="2752" priority="109" stopIfTrue="1" operator="containsText" text="2018">
      <formula>NOT(ISERROR(SEARCH("2018",AN12)))</formula>
    </cfRule>
  </conditionalFormatting>
  <conditionalFormatting sqref="AN12">
    <cfRule type="containsText" dxfId="2751" priority="106" stopIfTrue="1" operator="containsText" text="Week">
      <formula>NOT(ISERROR(SEARCH("Week",AN12)))</formula>
    </cfRule>
  </conditionalFormatting>
  <conditionalFormatting sqref="AN12">
    <cfRule type="containsText" dxfId="2750" priority="103" stopIfTrue="1" operator="containsText" text="day">
      <formula>NOT(ISERROR(SEARCH("day",AN12)))</formula>
    </cfRule>
    <cfRule type="containsText" dxfId="2749" priority="104" stopIfTrue="1" operator="containsText" text="Week">
      <formula>NOT(ISERROR(SEARCH("Week",AN12)))</formula>
    </cfRule>
    <cfRule type="containsText" dxfId="2748" priority="105" stopIfTrue="1" operator="containsText" text="2018">
      <formula>NOT(ISERROR(SEARCH("2018",AN12)))</formula>
    </cfRule>
  </conditionalFormatting>
  <conditionalFormatting sqref="AN12">
    <cfRule type="containsText" dxfId="2747" priority="102" stopIfTrue="1" operator="containsText" text="Week">
      <formula>NOT(ISERROR(SEARCH("Week",AN12)))</formula>
    </cfRule>
  </conditionalFormatting>
  <conditionalFormatting sqref="AN12">
    <cfRule type="containsText" dxfId="2746" priority="99" stopIfTrue="1" operator="containsText" text="day">
      <formula>NOT(ISERROR(SEARCH("day",AN12)))</formula>
    </cfRule>
    <cfRule type="containsText" dxfId="2745" priority="100" stopIfTrue="1" operator="containsText" text="Week">
      <formula>NOT(ISERROR(SEARCH("Week",AN12)))</formula>
    </cfRule>
    <cfRule type="containsText" dxfId="2744" priority="101" stopIfTrue="1" operator="containsText" text="2018">
      <formula>NOT(ISERROR(SEARCH("2018",AN12)))</formula>
    </cfRule>
  </conditionalFormatting>
  <conditionalFormatting sqref="AN12">
    <cfRule type="containsText" dxfId="2743" priority="98" stopIfTrue="1" operator="containsText" text="Week">
      <formula>NOT(ISERROR(SEARCH("Week",AN12)))</formula>
    </cfRule>
  </conditionalFormatting>
  <conditionalFormatting sqref="AN12">
    <cfRule type="containsText" dxfId="2742" priority="95" stopIfTrue="1" operator="containsText" text="day">
      <formula>NOT(ISERROR(SEARCH("day",AN12)))</formula>
    </cfRule>
    <cfRule type="containsText" dxfId="2741" priority="96" stopIfTrue="1" operator="containsText" text="Week">
      <formula>NOT(ISERROR(SEARCH("Week",AN12)))</formula>
    </cfRule>
    <cfRule type="containsText" dxfId="2740" priority="97" stopIfTrue="1" operator="containsText" text="2018">
      <formula>NOT(ISERROR(SEARCH("2018",AN12)))</formula>
    </cfRule>
  </conditionalFormatting>
  <conditionalFormatting sqref="AN12">
    <cfRule type="containsText" dxfId="2739" priority="94" stopIfTrue="1" operator="containsText" text="Week">
      <formula>NOT(ISERROR(SEARCH("Week",AN12)))</formula>
    </cfRule>
  </conditionalFormatting>
  <conditionalFormatting sqref="AN12">
    <cfRule type="containsText" dxfId="2738" priority="91" stopIfTrue="1" operator="containsText" text="day">
      <formula>NOT(ISERROR(SEARCH("day",AN12)))</formula>
    </cfRule>
    <cfRule type="containsText" dxfId="2737" priority="92" stopIfTrue="1" operator="containsText" text="Week">
      <formula>NOT(ISERROR(SEARCH("Week",AN12)))</formula>
    </cfRule>
    <cfRule type="containsText" dxfId="2736" priority="93" stopIfTrue="1" operator="containsText" text="2018">
      <formula>NOT(ISERROR(SEARCH("2018",AN12)))</formula>
    </cfRule>
  </conditionalFormatting>
  <conditionalFormatting sqref="AN8">
    <cfRule type="containsText" dxfId="2735" priority="90" stopIfTrue="1" operator="containsText" text="Week">
      <formula>NOT(ISERROR(SEARCH("Week",AN8)))</formula>
    </cfRule>
  </conditionalFormatting>
  <conditionalFormatting sqref="AN8">
    <cfRule type="containsText" dxfId="2734" priority="87" stopIfTrue="1" operator="containsText" text="day">
      <formula>NOT(ISERROR(SEARCH("day",AN8)))</formula>
    </cfRule>
    <cfRule type="containsText" dxfId="2733" priority="88" stopIfTrue="1" operator="containsText" text="Week">
      <formula>NOT(ISERROR(SEARCH("Week",AN8)))</formula>
    </cfRule>
    <cfRule type="containsText" dxfId="2732" priority="89" stopIfTrue="1" operator="containsText" text="2018">
      <formula>NOT(ISERROR(SEARCH("2018",AN8)))</formula>
    </cfRule>
  </conditionalFormatting>
  <conditionalFormatting sqref="AN8">
    <cfRule type="containsText" dxfId="2731" priority="86" stopIfTrue="1" operator="containsText" text="Week">
      <formula>NOT(ISERROR(SEARCH("Week",AN8)))</formula>
    </cfRule>
  </conditionalFormatting>
  <conditionalFormatting sqref="AN8">
    <cfRule type="containsText" dxfId="2730" priority="83" stopIfTrue="1" operator="containsText" text="day">
      <formula>NOT(ISERROR(SEARCH("day",AN8)))</formula>
    </cfRule>
    <cfRule type="containsText" dxfId="2729" priority="84" stopIfTrue="1" operator="containsText" text="Week">
      <formula>NOT(ISERROR(SEARCH("Week",AN8)))</formula>
    </cfRule>
    <cfRule type="containsText" dxfId="2728" priority="85" stopIfTrue="1" operator="containsText" text="2018">
      <formula>NOT(ISERROR(SEARCH("2018",AN8)))</formula>
    </cfRule>
  </conditionalFormatting>
  <conditionalFormatting sqref="AN8">
    <cfRule type="containsText" dxfId="2727" priority="82" stopIfTrue="1" operator="containsText" text="Week">
      <formula>NOT(ISERROR(SEARCH("Week",AN8)))</formula>
    </cfRule>
  </conditionalFormatting>
  <conditionalFormatting sqref="AN8">
    <cfRule type="containsText" dxfId="2726" priority="79" stopIfTrue="1" operator="containsText" text="day">
      <formula>NOT(ISERROR(SEARCH("day",AN8)))</formula>
    </cfRule>
    <cfRule type="containsText" dxfId="2725" priority="80" stopIfTrue="1" operator="containsText" text="Week">
      <formula>NOT(ISERROR(SEARCH("Week",AN8)))</formula>
    </cfRule>
    <cfRule type="containsText" dxfId="2724" priority="81" stopIfTrue="1" operator="containsText" text="2018">
      <formula>NOT(ISERROR(SEARCH("2018",AN8)))</formula>
    </cfRule>
  </conditionalFormatting>
  <conditionalFormatting sqref="AN8">
    <cfRule type="containsText" dxfId="2723" priority="78" stopIfTrue="1" operator="containsText" text="Week">
      <formula>NOT(ISERROR(SEARCH("Week",AN8)))</formula>
    </cfRule>
  </conditionalFormatting>
  <conditionalFormatting sqref="AN8">
    <cfRule type="containsText" dxfId="2722" priority="75" stopIfTrue="1" operator="containsText" text="day">
      <formula>NOT(ISERROR(SEARCH("day",AN8)))</formula>
    </cfRule>
    <cfRule type="containsText" dxfId="2721" priority="76" stopIfTrue="1" operator="containsText" text="Week">
      <formula>NOT(ISERROR(SEARCH("Week",AN8)))</formula>
    </cfRule>
    <cfRule type="containsText" dxfId="2720" priority="77" stopIfTrue="1" operator="containsText" text="2018">
      <formula>NOT(ISERROR(SEARCH("2018",AN8)))</formula>
    </cfRule>
  </conditionalFormatting>
  <conditionalFormatting sqref="AN8">
    <cfRule type="containsText" dxfId="2719" priority="74" stopIfTrue="1" operator="containsText" text="Week">
      <formula>NOT(ISERROR(SEARCH("Week",AN8)))</formula>
    </cfRule>
  </conditionalFormatting>
  <conditionalFormatting sqref="AN8">
    <cfRule type="containsText" dxfId="2718" priority="71" stopIfTrue="1" operator="containsText" text="day">
      <formula>NOT(ISERROR(SEARCH("day",AN8)))</formula>
    </cfRule>
    <cfRule type="containsText" dxfId="2717" priority="72" stopIfTrue="1" operator="containsText" text="Week">
      <formula>NOT(ISERROR(SEARCH("Week",AN8)))</formula>
    </cfRule>
    <cfRule type="containsText" dxfId="2716" priority="73" stopIfTrue="1" operator="containsText" text="2018">
      <formula>NOT(ISERROR(SEARCH("2018",AN8)))</formula>
    </cfRule>
  </conditionalFormatting>
  <conditionalFormatting sqref="AN8">
    <cfRule type="containsText" dxfId="2715" priority="70" stopIfTrue="1" operator="containsText" text="Week">
      <formula>NOT(ISERROR(SEARCH("Week",AN8)))</formula>
    </cfRule>
  </conditionalFormatting>
  <conditionalFormatting sqref="AN8">
    <cfRule type="containsText" dxfId="2714" priority="67" stopIfTrue="1" operator="containsText" text="day">
      <formula>NOT(ISERROR(SEARCH("day",AN8)))</formula>
    </cfRule>
    <cfRule type="containsText" dxfId="2713" priority="68" stopIfTrue="1" operator="containsText" text="Week">
      <formula>NOT(ISERROR(SEARCH("Week",AN8)))</formula>
    </cfRule>
    <cfRule type="containsText" dxfId="2712" priority="69" stopIfTrue="1" operator="containsText" text="2018">
      <formula>NOT(ISERROR(SEARCH("2018",AN8)))</formula>
    </cfRule>
  </conditionalFormatting>
  <conditionalFormatting sqref="AN8">
    <cfRule type="containsText" dxfId="2711" priority="66" stopIfTrue="1" operator="containsText" text="Week">
      <formula>NOT(ISERROR(SEARCH("Week",AN8)))</formula>
    </cfRule>
  </conditionalFormatting>
  <conditionalFormatting sqref="AN8">
    <cfRule type="containsText" dxfId="2710" priority="63" stopIfTrue="1" operator="containsText" text="day">
      <formula>NOT(ISERROR(SEARCH("day",AN8)))</formula>
    </cfRule>
    <cfRule type="containsText" dxfId="2709" priority="64" stopIfTrue="1" operator="containsText" text="Week">
      <formula>NOT(ISERROR(SEARCH("Week",AN8)))</formula>
    </cfRule>
    <cfRule type="containsText" dxfId="2708" priority="65" stopIfTrue="1" operator="containsText" text="2018">
      <formula>NOT(ISERROR(SEARCH("2018",AN8)))</formula>
    </cfRule>
  </conditionalFormatting>
  <conditionalFormatting sqref="AN8">
    <cfRule type="containsText" dxfId="2707" priority="62" stopIfTrue="1" operator="containsText" text="Week">
      <formula>NOT(ISERROR(SEARCH("Week",AN8)))</formula>
    </cfRule>
  </conditionalFormatting>
  <conditionalFormatting sqref="AN8">
    <cfRule type="containsText" dxfId="2706" priority="59" stopIfTrue="1" operator="containsText" text="day">
      <formula>NOT(ISERROR(SEARCH("day",AN8)))</formula>
    </cfRule>
    <cfRule type="containsText" dxfId="2705" priority="60" stopIfTrue="1" operator="containsText" text="Week">
      <formula>NOT(ISERROR(SEARCH("Week",AN8)))</formula>
    </cfRule>
    <cfRule type="containsText" dxfId="2704" priority="61" stopIfTrue="1" operator="containsText" text="2018">
      <formula>NOT(ISERROR(SEARCH("2018",AN8)))</formula>
    </cfRule>
  </conditionalFormatting>
  <conditionalFormatting sqref="AN8">
    <cfRule type="containsText" dxfId="2703" priority="58" stopIfTrue="1" operator="containsText" text="Week">
      <formula>NOT(ISERROR(SEARCH("Week",AN8)))</formula>
    </cfRule>
  </conditionalFormatting>
  <conditionalFormatting sqref="AN8">
    <cfRule type="containsText" dxfId="2702" priority="55" stopIfTrue="1" operator="containsText" text="day">
      <formula>NOT(ISERROR(SEARCH("day",AN8)))</formula>
    </cfRule>
    <cfRule type="containsText" dxfId="2701" priority="56" stopIfTrue="1" operator="containsText" text="Week">
      <formula>NOT(ISERROR(SEARCH("Week",AN8)))</formula>
    </cfRule>
    <cfRule type="containsText" dxfId="2700" priority="57" stopIfTrue="1" operator="containsText" text="2018">
      <formula>NOT(ISERROR(SEARCH("2018",AN8)))</formula>
    </cfRule>
  </conditionalFormatting>
  <conditionalFormatting sqref="AN8">
    <cfRule type="containsText" dxfId="2699" priority="54" stopIfTrue="1" operator="containsText" text="Week">
      <formula>NOT(ISERROR(SEARCH("Week",AN8)))</formula>
    </cfRule>
  </conditionalFormatting>
  <conditionalFormatting sqref="AN8">
    <cfRule type="containsText" dxfId="2698" priority="51" stopIfTrue="1" operator="containsText" text="day">
      <formula>NOT(ISERROR(SEARCH("day",AN8)))</formula>
    </cfRule>
    <cfRule type="containsText" dxfId="2697" priority="52" stopIfTrue="1" operator="containsText" text="Week">
      <formula>NOT(ISERROR(SEARCH("Week",AN8)))</formula>
    </cfRule>
    <cfRule type="containsText" dxfId="2696" priority="53" stopIfTrue="1" operator="containsText" text="2018">
      <formula>NOT(ISERROR(SEARCH("2018",AN8)))</formula>
    </cfRule>
  </conditionalFormatting>
  <conditionalFormatting sqref="AN8">
    <cfRule type="containsText" dxfId="2695" priority="50" stopIfTrue="1" operator="containsText" text="Week">
      <formula>NOT(ISERROR(SEARCH("Week",AN8)))</formula>
    </cfRule>
  </conditionalFormatting>
  <conditionalFormatting sqref="AN8">
    <cfRule type="containsText" dxfId="2694" priority="47" stopIfTrue="1" operator="containsText" text="day">
      <formula>NOT(ISERROR(SEARCH("day",AN8)))</formula>
    </cfRule>
    <cfRule type="containsText" dxfId="2693" priority="48" stopIfTrue="1" operator="containsText" text="Week">
      <formula>NOT(ISERROR(SEARCH("Week",AN8)))</formula>
    </cfRule>
    <cfRule type="containsText" dxfId="2692" priority="49" stopIfTrue="1" operator="containsText" text="2018">
      <formula>NOT(ISERROR(SEARCH("2018",AN8)))</formula>
    </cfRule>
  </conditionalFormatting>
  <conditionalFormatting sqref="AN8">
    <cfRule type="containsText" dxfId="2691" priority="46" stopIfTrue="1" operator="containsText" text="Week">
      <formula>NOT(ISERROR(SEARCH("Week",AN8)))</formula>
    </cfRule>
  </conditionalFormatting>
  <conditionalFormatting sqref="AN8">
    <cfRule type="containsText" dxfId="2690" priority="43" stopIfTrue="1" operator="containsText" text="day">
      <formula>NOT(ISERROR(SEARCH("day",AN8)))</formula>
    </cfRule>
    <cfRule type="containsText" dxfId="2689" priority="44" stopIfTrue="1" operator="containsText" text="Week">
      <formula>NOT(ISERROR(SEARCH("Week",AN8)))</formula>
    </cfRule>
    <cfRule type="containsText" dxfId="2688" priority="45" stopIfTrue="1" operator="containsText" text="2018">
      <formula>NOT(ISERROR(SEARCH("2018",AN8)))</formula>
    </cfRule>
  </conditionalFormatting>
  <conditionalFormatting sqref="AL14">
    <cfRule type="containsText" dxfId="2687" priority="42" stopIfTrue="1" operator="containsText" text="Week">
      <formula>NOT(ISERROR(SEARCH("Week",AL14)))</formula>
    </cfRule>
  </conditionalFormatting>
  <conditionalFormatting sqref="AL14">
    <cfRule type="containsText" dxfId="2686" priority="39" stopIfTrue="1" operator="containsText" text="day">
      <formula>NOT(ISERROR(SEARCH("day",AL14)))</formula>
    </cfRule>
    <cfRule type="containsText" dxfId="2685" priority="40" stopIfTrue="1" operator="containsText" text="Week">
      <formula>NOT(ISERROR(SEARCH("Week",AL14)))</formula>
    </cfRule>
    <cfRule type="containsText" dxfId="2684" priority="41" stopIfTrue="1" operator="containsText" text="2018">
      <formula>NOT(ISERROR(SEARCH("2018",AL14)))</formula>
    </cfRule>
  </conditionalFormatting>
  <conditionalFormatting sqref="AL14">
    <cfRule type="containsText" dxfId="2683" priority="38" stopIfTrue="1" operator="containsText" text="Week">
      <formula>NOT(ISERROR(SEARCH("Week",AL14)))</formula>
    </cfRule>
  </conditionalFormatting>
  <conditionalFormatting sqref="AL14">
    <cfRule type="containsText" dxfId="2682" priority="35" stopIfTrue="1" operator="containsText" text="day">
      <formula>NOT(ISERROR(SEARCH("day",AL14)))</formula>
    </cfRule>
    <cfRule type="containsText" dxfId="2681" priority="36" stopIfTrue="1" operator="containsText" text="Week">
      <formula>NOT(ISERROR(SEARCH("Week",AL14)))</formula>
    </cfRule>
    <cfRule type="containsText" dxfId="2680" priority="37" stopIfTrue="1" operator="containsText" text="2018">
      <formula>NOT(ISERROR(SEARCH("2018",AL14)))</formula>
    </cfRule>
  </conditionalFormatting>
  <conditionalFormatting sqref="AN5">
    <cfRule type="containsText" dxfId="2679" priority="34" stopIfTrue="1" operator="containsText" text="Week">
      <formula>NOT(ISERROR(SEARCH("Week",AN5)))</formula>
    </cfRule>
  </conditionalFormatting>
  <conditionalFormatting sqref="AN5">
    <cfRule type="containsText" dxfId="2678" priority="31" stopIfTrue="1" operator="containsText" text="day">
      <formula>NOT(ISERROR(SEARCH("day",AN5)))</formula>
    </cfRule>
    <cfRule type="containsText" dxfId="2677" priority="32" stopIfTrue="1" operator="containsText" text="Week">
      <formula>NOT(ISERROR(SEARCH("Week",AN5)))</formula>
    </cfRule>
    <cfRule type="containsText" dxfId="2676" priority="33" stopIfTrue="1" operator="containsText" text="2018">
      <formula>NOT(ISERROR(SEARCH("2018",AN5)))</formula>
    </cfRule>
  </conditionalFormatting>
  <conditionalFormatting sqref="AL12">
    <cfRule type="containsText" dxfId="2675" priority="30" stopIfTrue="1" operator="containsText" text="Week">
      <formula>NOT(ISERROR(SEARCH("Week",AL12)))</formula>
    </cfRule>
  </conditionalFormatting>
  <conditionalFormatting sqref="AL12">
    <cfRule type="containsText" dxfId="2674" priority="27" stopIfTrue="1" operator="containsText" text="day">
      <formula>NOT(ISERROR(SEARCH("day",AL12)))</formula>
    </cfRule>
    <cfRule type="containsText" dxfId="2673" priority="28" stopIfTrue="1" operator="containsText" text="Week">
      <formula>NOT(ISERROR(SEARCH("Week",AL12)))</formula>
    </cfRule>
    <cfRule type="containsText" dxfId="2672" priority="29" stopIfTrue="1" operator="containsText" text="2018">
      <formula>NOT(ISERROR(SEARCH("2018",AL12)))</formula>
    </cfRule>
  </conditionalFormatting>
  <conditionalFormatting sqref="AL12">
    <cfRule type="containsText" dxfId="2671" priority="26" stopIfTrue="1" operator="containsText" text="Week">
      <formula>NOT(ISERROR(SEARCH("Week",AL12)))</formula>
    </cfRule>
  </conditionalFormatting>
  <conditionalFormatting sqref="AL12">
    <cfRule type="containsText" dxfId="2670" priority="23" stopIfTrue="1" operator="containsText" text="day">
      <formula>NOT(ISERROR(SEARCH("day",AL12)))</formula>
    </cfRule>
    <cfRule type="containsText" dxfId="2669" priority="24" stopIfTrue="1" operator="containsText" text="Week">
      <formula>NOT(ISERROR(SEARCH("Week",AL12)))</formula>
    </cfRule>
    <cfRule type="containsText" dxfId="2668" priority="25" stopIfTrue="1" operator="containsText" text="2018">
      <formula>NOT(ISERROR(SEARCH("2018",AL12)))</formula>
    </cfRule>
  </conditionalFormatting>
  <conditionalFormatting sqref="AL12">
    <cfRule type="containsText" dxfId="2667" priority="22" stopIfTrue="1" operator="containsText" text="Week">
      <formula>NOT(ISERROR(SEARCH("Week",AL12)))</formula>
    </cfRule>
  </conditionalFormatting>
  <conditionalFormatting sqref="AL12">
    <cfRule type="containsText" dxfId="2666" priority="19" stopIfTrue="1" operator="containsText" text="day">
      <formula>NOT(ISERROR(SEARCH("day",AL12)))</formula>
    </cfRule>
    <cfRule type="containsText" dxfId="2665" priority="20" stopIfTrue="1" operator="containsText" text="Week">
      <formula>NOT(ISERROR(SEARCH("Week",AL12)))</formula>
    </cfRule>
    <cfRule type="containsText" dxfId="2664" priority="21" stopIfTrue="1" operator="containsText" text="2018">
      <formula>NOT(ISERROR(SEARCH("2018",AL12)))</formula>
    </cfRule>
  </conditionalFormatting>
  <conditionalFormatting sqref="AL12">
    <cfRule type="containsText" dxfId="2663" priority="18" stopIfTrue="1" operator="containsText" text="Week">
      <formula>NOT(ISERROR(SEARCH("Week",AL12)))</formula>
    </cfRule>
  </conditionalFormatting>
  <conditionalFormatting sqref="AL12">
    <cfRule type="containsText" dxfId="2662" priority="15" stopIfTrue="1" operator="containsText" text="day">
      <formula>NOT(ISERROR(SEARCH("day",AL12)))</formula>
    </cfRule>
    <cfRule type="containsText" dxfId="2661" priority="16" stopIfTrue="1" operator="containsText" text="Week">
      <formula>NOT(ISERROR(SEARCH("Week",AL12)))</formula>
    </cfRule>
    <cfRule type="containsText" dxfId="2660" priority="17" stopIfTrue="1" operator="containsText" text="2018">
      <formula>NOT(ISERROR(SEARCH("2018",AL12)))</formula>
    </cfRule>
  </conditionalFormatting>
  <conditionalFormatting sqref="AK18">
    <cfRule type="cellIs" dxfId="2659" priority="13" operator="equal">
      <formula>"Home"</formula>
    </cfRule>
    <cfRule type="cellIs" dxfId="2658" priority="14" operator="equal">
      <formula>"Away"</formula>
    </cfRule>
  </conditionalFormatting>
  <conditionalFormatting sqref="AI18">
    <cfRule type="containsText" dxfId="2657" priority="12" stopIfTrue="1" operator="containsText" text="Week">
      <formula>NOT(ISERROR(SEARCH("Week",AI18)))</formula>
    </cfRule>
  </conditionalFormatting>
  <conditionalFormatting sqref="AI18">
    <cfRule type="containsText" dxfId="2656" priority="9" stopIfTrue="1" operator="containsText" text="day">
      <formula>NOT(ISERROR(SEARCH("day",AI18)))</formula>
    </cfRule>
    <cfRule type="containsText" dxfId="2655" priority="10" stopIfTrue="1" operator="containsText" text="Week">
      <formula>NOT(ISERROR(SEARCH("Week",AI18)))</formula>
    </cfRule>
    <cfRule type="containsText" dxfId="2654" priority="11" stopIfTrue="1" operator="containsText" text="2018">
      <formula>NOT(ISERROR(SEARCH("2018",AI18)))</formula>
    </cfRule>
  </conditionalFormatting>
  <conditionalFormatting sqref="AI18">
    <cfRule type="containsText" dxfId="2653" priority="8" stopIfTrue="1" operator="containsText" text="Week">
      <formula>NOT(ISERROR(SEARCH("Week",AI18)))</formula>
    </cfRule>
  </conditionalFormatting>
  <conditionalFormatting sqref="AI18">
    <cfRule type="containsText" dxfId="2652" priority="5" stopIfTrue="1" operator="containsText" text="day">
      <formula>NOT(ISERROR(SEARCH("day",AI18)))</formula>
    </cfRule>
    <cfRule type="containsText" dxfId="2651" priority="6" stopIfTrue="1" operator="containsText" text="Week">
      <formula>NOT(ISERROR(SEARCH("Week",AI18)))</formula>
    </cfRule>
    <cfRule type="containsText" dxfId="2650" priority="7" stopIfTrue="1" operator="containsText" text="2018">
      <formula>NOT(ISERROR(SEARCH("2018",AI18)))</formula>
    </cfRule>
  </conditionalFormatting>
  <conditionalFormatting sqref="AI18">
    <cfRule type="containsText" dxfId="2649" priority="4" stopIfTrue="1" operator="containsText" text="Week">
      <formula>NOT(ISERROR(SEARCH("Week",AI18)))</formula>
    </cfRule>
  </conditionalFormatting>
  <conditionalFormatting sqref="AI18">
    <cfRule type="containsText" dxfId="2648" priority="1" stopIfTrue="1" operator="containsText" text="day">
      <formula>NOT(ISERROR(SEARCH("day",AI18)))</formula>
    </cfRule>
    <cfRule type="containsText" dxfId="2647" priority="2" stopIfTrue="1" operator="containsText" text="Week">
      <formula>NOT(ISERROR(SEARCH("Week",AI18)))</formula>
    </cfRule>
    <cfRule type="containsText" dxfId="2646" priority="3" stopIfTrue="1" operator="containsText" text="2018">
      <formula>NOT(ISERROR(SEARCH("2018",AI18)))</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55E02-B15F-4D60-A7FD-B09FD4D2F28A}">
  <dimension ref="A1:AR37"/>
  <sheetViews>
    <sheetView zoomScale="48" zoomScaleNormal="48" workbookViewId="0">
      <selection activeCell="AB12" sqref="AB12"/>
    </sheetView>
  </sheetViews>
  <sheetFormatPr defaultColWidth="9.140625" defaultRowHeight="18" x14ac:dyDescent="0.25"/>
  <cols>
    <col min="1" max="1" width="3.28515625" customWidth="1"/>
    <col min="2" max="2" width="5" customWidth="1"/>
    <col min="3" max="3" width="27.7109375" customWidth="1"/>
    <col min="4" max="4" width="4.85546875" customWidth="1"/>
    <col min="5" max="5" width="4.140625" customWidth="1"/>
    <col min="6" max="6" width="27.7109375" customWidth="1"/>
    <col min="7" max="7" width="4.85546875" customWidth="1"/>
    <col min="8" max="8" width="3.28515625" customWidth="1"/>
    <col min="9" max="9" width="5" customWidth="1"/>
    <col min="10" max="10" width="27.7109375" customWidth="1"/>
    <col min="11" max="11" width="4.85546875" customWidth="1"/>
    <col min="12" max="12" width="4.140625" customWidth="1"/>
    <col min="13" max="13" width="27.7109375" customWidth="1"/>
    <col min="14" max="14" width="4.85546875" customWidth="1"/>
    <col min="15" max="15" width="3.28515625" customWidth="1"/>
    <col min="16" max="16" width="5" customWidth="1"/>
    <col min="17" max="17" width="27.7109375" customWidth="1"/>
    <col min="18" max="18" width="4.85546875" customWidth="1"/>
    <col min="19" max="19" width="4.140625" customWidth="1"/>
    <col min="20" max="20" width="27.7109375" customWidth="1"/>
    <col min="21" max="21" width="4.85546875" customWidth="1"/>
    <col min="22" max="22" width="3.28515625" customWidth="1"/>
    <col min="23" max="23" width="5" customWidth="1"/>
    <col min="24" max="24" width="27.7109375" customWidth="1"/>
    <col min="25" max="25" width="4.85546875" customWidth="1"/>
    <col min="26" max="26" width="4.140625" customWidth="1"/>
    <col min="27" max="27" width="27.7109375" customWidth="1"/>
    <col min="28" max="28" width="4.85546875" customWidth="1"/>
    <col min="29" max="29" width="3.28515625" customWidth="1"/>
    <col min="30" max="30" width="5" customWidth="1"/>
    <col min="31" max="31" width="27.7109375" customWidth="1"/>
    <col min="32" max="32" width="4.85546875" customWidth="1"/>
    <col min="33" max="33" width="4.140625" customWidth="1"/>
    <col min="34" max="34" width="27.7109375" customWidth="1"/>
    <col min="35" max="35" width="4.85546875" customWidth="1"/>
    <col min="36" max="36" width="5.42578125" customWidth="1"/>
    <col min="37" max="37" width="6.5703125" style="1" customWidth="1"/>
    <col min="38" max="38" width="35" style="1" customWidth="1"/>
    <col min="39" max="39" width="4.85546875" style="1" customWidth="1"/>
    <col min="40" max="40" width="35" style="1" customWidth="1"/>
    <col min="41" max="41" width="18.140625" style="1" customWidth="1"/>
    <col min="42" max="42" width="17.5703125" customWidth="1"/>
    <col min="43" max="43" width="3.28515625" customWidth="1"/>
    <col min="44" max="44" width="5" customWidth="1"/>
    <col min="45" max="45" width="26" customWidth="1"/>
    <col min="46" max="46" width="4.85546875" customWidth="1"/>
    <col min="47" max="47" width="4.140625" customWidth="1"/>
    <col min="48" max="48" width="26" customWidth="1"/>
    <col min="49" max="49" width="4.85546875" customWidth="1"/>
    <col min="50" max="50" width="3.28515625" customWidth="1"/>
    <col min="51" max="51" width="5" customWidth="1"/>
    <col min="52" max="52" width="26" customWidth="1"/>
    <col min="53" max="53" width="4.85546875" customWidth="1"/>
    <col min="54" max="54" width="4.140625" customWidth="1"/>
    <col min="55" max="55" width="26" customWidth="1"/>
    <col min="56" max="56" width="4.85546875" customWidth="1"/>
    <col min="57" max="57" width="3.28515625" customWidth="1"/>
  </cols>
  <sheetData>
    <row r="1" spans="1:44" s="174" customFormat="1" ht="27" x14ac:dyDescent="0.25">
      <c r="A1" s="3"/>
      <c r="B1" s="4" t="s">
        <v>36</v>
      </c>
      <c r="C1" s="4"/>
      <c r="D1" s="4"/>
      <c r="E1" s="4"/>
      <c r="F1" s="4"/>
      <c r="G1" s="4"/>
      <c r="H1" s="3"/>
      <c r="I1" s="4"/>
      <c r="J1" s="4"/>
      <c r="K1" s="4"/>
      <c r="L1" s="20" t="s">
        <v>37</v>
      </c>
      <c r="M1" s="21">
        <v>16</v>
      </c>
      <c r="N1" s="4"/>
      <c r="O1" s="3"/>
      <c r="P1" s="4"/>
      <c r="R1" s="4"/>
      <c r="S1" s="20" t="s">
        <v>38</v>
      </c>
      <c r="T1" s="21">
        <v>92</v>
      </c>
      <c r="U1" s="4"/>
      <c r="V1" s="3"/>
      <c r="X1" s="20" t="s">
        <v>96</v>
      </c>
      <c r="Y1" s="4"/>
      <c r="Z1" s="4"/>
      <c r="AA1" s="19">
        <v>44776</v>
      </c>
      <c r="AB1" s="4"/>
      <c r="AC1" s="3"/>
      <c r="AD1" s="75"/>
      <c r="AE1" s="22"/>
      <c r="AF1" s="75"/>
      <c r="AG1" s="75"/>
      <c r="AH1" s="75"/>
      <c r="AI1" s="75"/>
      <c r="AJ1" s="75"/>
      <c r="AK1" s="75"/>
      <c r="AL1" s="75"/>
      <c r="AM1" s="75"/>
      <c r="AN1" s="75"/>
      <c r="AO1" s="75"/>
      <c r="AP1" s="75"/>
      <c r="AQ1" s="75"/>
      <c r="AR1" s="75"/>
    </row>
    <row r="2" spans="1:44" s="174" customFormat="1" ht="17.25" customHeight="1" x14ac:dyDescent="0.25">
      <c r="A2" s="3"/>
      <c r="B2" s="4"/>
      <c r="C2" s="175" t="s">
        <v>40</v>
      </c>
      <c r="D2" s="75">
        <f>ABS(IF(E17&lt;H17,E17,H17)+1)</f>
        <v>1</v>
      </c>
      <c r="E2" s="75" t="str">
        <f>IF(D2=10,"F"," ")</f>
        <v xml:space="preserve"> </v>
      </c>
      <c r="F2" s="29" t="str">
        <f>IF(E17="Top","Bottom", IF(E17&lt;H17, C17, F17))</f>
        <v>Top</v>
      </c>
      <c r="G2" s="4"/>
      <c r="H2" s="3"/>
      <c r="I2" s="4"/>
      <c r="J2" s="175" t="s">
        <v>40</v>
      </c>
      <c r="K2" s="75">
        <f>ABS(IF(L17&lt;O17,L17,O17)+1)</f>
        <v>1</v>
      </c>
      <c r="L2" s="75" t="str">
        <f>IF(K2=10,"F"," ")</f>
        <v xml:space="preserve"> </v>
      </c>
      <c r="M2" s="29" t="str">
        <f>IF(L17="Top","Bottom", IF(L17&lt;O17, J17, M17))</f>
        <v>Top</v>
      </c>
      <c r="N2" s="4"/>
      <c r="O2" s="3"/>
      <c r="P2" s="4"/>
      <c r="Q2" s="175" t="s">
        <v>40</v>
      </c>
      <c r="R2" s="75">
        <f>ABS(IF(S17&lt;V17,S17,V17)+1)</f>
        <v>1</v>
      </c>
      <c r="S2" s="75" t="str">
        <f>IF(R2=10,"F"," ")</f>
        <v xml:space="preserve"> </v>
      </c>
      <c r="T2" s="29" t="str">
        <f>IF(S17="Top","Bottom", IF(S17&lt;V17, Q17, T17))</f>
        <v>Top</v>
      </c>
      <c r="U2" s="4"/>
      <c r="V2" s="3"/>
      <c r="W2" s="4"/>
      <c r="X2" s="175" t="s">
        <v>40</v>
      </c>
      <c r="Y2" s="75">
        <f>ABS(IF(Z17&lt;AC17,Z17,AC17)+1)</f>
        <v>1</v>
      </c>
      <c r="Z2" s="75" t="str">
        <f>IF(Y2=10,"F"," ")</f>
        <v xml:space="preserve"> </v>
      </c>
      <c r="AA2" s="29" t="str">
        <f>IF(Z17="Top","Bottom", IF(Z17&lt;AC17, X17, AA17))</f>
        <v>Top</v>
      </c>
      <c r="AB2" s="4"/>
      <c r="AC2" s="3"/>
      <c r="AD2" s="75"/>
      <c r="AE2" s="75"/>
      <c r="AF2" s="75"/>
      <c r="AG2" s="75"/>
      <c r="AH2" s="75"/>
      <c r="AI2" s="75"/>
      <c r="AJ2" s="75"/>
      <c r="AK2" s="75"/>
      <c r="AL2" s="75"/>
      <c r="AM2" s="75"/>
      <c r="AN2" s="75"/>
      <c r="AO2" s="75"/>
      <c r="AP2" s="75"/>
      <c r="AQ2" s="75"/>
      <c r="AR2" s="75"/>
    </row>
    <row r="3" spans="1:44" s="174" customFormat="1" ht="18" customHeight="1" x14ac:dyDescent="0.25">
      <c r="A3" s="3"/>
      <c r="B3" s="5">
        <v>1</v>
      </c>
      <c r="C3" s="14" t="s">
        <v>15</v>
      </c>
      <c r="D3" s="79"/>
      <c r="E3" s="15"/>
      <c r="F3" s="16" t="s">
        <v>14</v>
      </c>
      <c r="G3" s="17"/>
      <c r="H3" s="3"/>
      <c r="I3" s="5">
        <v>2</v>
      </c>
      <c r="J3" s="14" t="s">
        <v>15</v>
      </c>
      <c r="K3" s="79"/>
      <c r="L3" s="15"/>
      <c r="M3" s="16" t="s">
        <v>14</v>
      </c>
      <c r="N3" s="17"/>
      <c r="O3" s="3"/>
      <c r="P3" s="5">
        <v>3</v>
      </c>
      <c r="Q3" s="14" t="s">
        <v>15</v>
      </c>
      <c r="R3" s="79"/>
      <c r="S3" s="15"/>
      <c r="T3" s="16" t="s">
        <v>14</v>
      </c>
      <c r="U3" s="17"/>
      <c r="V3" s="3"/>
      <c r="W3" s="5">
        <v>4</v>
      </c>
      <c r="X3" s="14" t="s">
        <v>15</v>
      </c>
      <c r="Y3" s="79"/>
      <c r="Z3" s="15"/>
      <c r="AA3" s="16" t="s">
        <v>14</v>
      </c>
      <c r="AB3" s="17"/>
      <c r="AC3" s="3"/>
      <c r="AD3" s="75"/>
      <c r="AE3" s="75" t="s">
        <v>41</v>
      </c>
      <c r="AF3" s="75"/>
      <c r="AG3" s="75"/>
      <c r="AH3" s="75"/>
      <c r="AI3" s="75"/>
      <c r="AJ3" s="75"/>
      <c r="AK3" s="75"/>
      <c r="AL3" s="24" t="s">
        <v>97</v>
      </c>
      <c r="AM3" s="24"/>
      <c r="AN3" s="24"/>
      <c r="AO3" s="176" t="s">
        <v>43</v>
      </c>
      <c r="AP3" s="75"/>
      <c r="AQ3" s="75"/>
      <c r="AR3" s="75"/>
    </row>
    <row r="4" spans="1:44" s="174" customFormat="1" ht="18" customHeight="1" x14ac:dyDescent="0.25">
      <c r="A4" s="77"/>
      <c r="C4" s="172"/>
      <c r="D4" s="173"/>
      <c r="E4" s="18"/>
      <c r="F4" s="17"/>
      <c r="G4" s="17"/>
      <c r="H4" s="77"/>
      <c r="I4" s="5"/>
      <c r="J4" s="172"/>
      <c r="K4" s="173"/>
      <c r="L4" s="18"/>
      <c r="M4" s="17"/>
      <c r="N4" s="17"/>
      <c r="O4" s="77"/>
      <c r="P4" s="5"/>
      <c r="Q4" s="172"/>
      <c r="R4" s="173"/>
      <c r="S4" s="18"/>
      <c r="T4" s="17"/>
      <c r="U4" s="17"/>
      <c r="V4" s="77"/>
      <c r="W4" s="5"/>
      <c r="X4" s="172"/>
      <c r="Y4" s="173"/>
      <c r="Z4" s="18"/>
      <c r="AA4" s="17"/>
      <c r="AB4" s="17"/>
      <c r="AC4" s="77"/>
      <c r="AD4" s="75">
        <v>1</v>
      </c>
      <c r="AE4" s="75"/>
      <c r="AF4" s="75"/>
      <c r="AG4" s="75"/>
      <c r="AH4" s="75"/>
      <c r="AI4" s="75"/>
      <c r="AJ4" s="75"/>
      <c r="AK4" s="75"/>
      <c r="AL4" s="76" t="s">
        <v>65</v>
      </c>
      <c r="AM4" s="30" t="s">
        <v>45</v>
      </c>
      <c r="AN4" s="76" t="s">
        <v>55</v>
      </c>
      <c r="AO4" s="31">
        <v>0.50694444444444442</v>
      </c>
      <c r="AP4" s="75"/>
      <c r="AQ4" s="75"/>
      <c r="AR4" s="75"/>
    </row>
    <row r="5" spans="1:44" s="174" customFormat="1" x14ac:dyDescent="0.25">
      <c r="A5" s="77"/>
      <c r="C5" s="78" t="str">
        <f>AL26</f>
        <v>Tyler Daniels</v>
      </c>
      <c r="D5" s="80">
        <f>SUM(D7:D16)</f>
        <v>0</v>
      </c>
      <c r="E5" s="81" t="s">
        <v>45</v>
      </c>
      <c r="F5" s="78" t="str">
        <f>AN26</f>
        <v>Mike Beimel</v>
      </c>
      <c r="G5" s="80">
        <f>SUM(G7:G16)</f>
        <v>0</v>
      </c>
      <c r="H5" s="77"/>
      <c r="I5" s="79"/>
      <c r="J5" s="78" t="str">
        <f>AL27</f>
        <v>Bucky Pollick</v>
      </c>
      <c r="K5" s="80">
        <f>SUM(K7:K16)</f>
        <v>0</v>
      </c>
      <c r="L5" s="81" t="s">
        <v>45</v>
      </c>
      <c r="M5" s="78" t="str">
        <f>AN27</f>
        <v>Andrew Bacha</v>
      </c>
      <c r="N5" s="80">
        <f>SUM(N7:N16)</f>
        <v>0</v>
      </c>
      <c r="O5" s="77"/>
      <c r="P5" s="79"/>
      <c r="Q5" s="78" t="str">
        <f>AL28</f>
        <v>Jimmy Brown</v>
      </c>
      <c r="R5" s="80">
        <f>SUM(R7:R16)</f>
        <v>0</v>
      </c>
      <c r="S5" s="81" t="s">
        <v>45</v>
      </c>
      <c r="T5" s="78" t="str">
        <f>AN28</f>
        <v>Brandon Tyra</v>
      </c>
      <c r="U5" s="80">
        <f>SUM(U7:U16)</f>
        <v>0</v>
      </c>
      <c r="V5" s="77"/>
      <c r="W5" s="79"/>
      <c r="X5" s="78" t="str">
        <f>AL29</f>
        <v>Will Higginbotham</v>
      </c>
      <c r="Y5" s="80">
        <f>SUM(Y7:Y16)</f>
        <v>0</v>
      </c>
      <c r="Z5" s="81" t="s">
        <v>45</v>
      </c>
      <c r="AA5" s="78" t="str">
        <f>AN29</f>
        <v>Jared Lemin</v>
      </c>
      <c r="AB5" s="80">
        <f>SUM(AB7:AB16)</f>
        <v>0</v>
      </c>
      <c r="AC5" s="77"/>
      <c r="AD5" s="75">
        <v>2</v>
      </c>
      <c r="AE5" s="75"/>
      <c r="AF5" s="75"/>
      <c r="AG5" s="75"/>
      <c r="AH5" s="75"/>
      <c r="AI5" s="75"/>
      <c r="AJ5" s="75"/>
      <c r="AK5" s="75"/>
      <c r="AL5" s="76" t="s">
        <v>61</v>
      </c>
      <c r="AM5" s="30" t="s">
        <v>45</v>
      </c>
      <c r="AN5" s="76" t="s">
        <v>56</v>
      </c>
      <c r="AO5" s="31">
        <v>0.51388888888888895</v>
      </c>
      <c r="AP5" s="75"/>
      <c r="AQ5" s="75"/>
      <c r="AR5" s="75"/>
    </row>
    <row r="6" spans="1:44" s="174" customFormat="1" x14ac:dyDescent="0.25">
      <c r="A6" s="77"/>
      <c r="C6" s="79"/>
      <c r="E6" s="32">
        <v>-1</v>
      </c>
      <c r="F6" s="79"/>
      <c r="H6" s="77"/>
      <c r="I6" s="79"/>
      <c r="J6" s="79"/>
      <c r="L6" s="32">
        <v>-1</v>
      </c>
      <c r="M6" s="79"/>
      <c r="O6" s="77"/>
      <c r="P6" s="79"/>
      <c r="Q6" s="79"/>
      <c r="S6" s="32">
        <v>-1</v>
      </c>
      <c r="T6" s="79"/>
      <c r="V6" s="77"/>
      <c r="W6" s="79"/>
      <c r="X6" s="79"/>
      <c r="Z6" s="32">
        <v>-1</v>
      </c>
      <c r="AA6" s="79"/>
      <c r="AC6" s="77"/>
      <c r="AD6" s="75">
        <v>3</v>
      </c>
      <c r="AE6" s="75"/>
      <c r="AF6" s="75"/>
      <c r="AG6" s="75"/>
      <c r="AH6" s="75"/>
      <c r="AI6" s="75"/>
      <c r="AJ6" s="75"/>
      <c r="AK6" s="75"/>
      <c r="AL6" s="76" t="s">
        <v>49</v>
      </c>
      <c r="AM6" s="30" t="s">
        <v>45</v>
      </c>
      <c r="AN6" s="76" t="s">
        <v>62</v>
      </c>
      <c r="AO6" s="31">
        <v>0.54513888888888895</v>
      </c>
      <c r="AP6" s="75"/>
      <c r="AQ6" s="75"/>
      <c r="AR6" s="75"/>
    </row>
    <row r="7" spans="1:44" s="174" customFormat="1" x14ac:dyDescent="0.25">
      <c r="A7" s="6"/>
      <c r="B7" s="10"/>
      <c r="C7" s="7" t="s">
        <v>51</v>
      </c>
      <c r="D7" s="7">
        <v>0</v>
      </c>
      <c r="E7" s="32">
        <v>-1</v>
      </c>
      <c r="F7" s="13" t="s">
        <v>52</v>
      </c>
      <c r="G7" s="10">
        <f>IF(D2&gt;1,1,0)</f>
        <v>0</v>
      </c>
      <c r="H7" s="6"/>
      <c r="I7" s="10"/>
      <c r="J7" s="7" t="s">
        <v>51</v>
      </c>
      <c r="K7" s="7">
        <v>0</v>
      </c>
      <c r="L7" s="32">
        <v>-1</v>
      </c>
      <c r="M7" s="13" t="s">
        <v>52</v>
      </c>
      <c r="N7" s="10">
        <f>IF(K2&gt;1,1,0)</f>
        <v>0</v>
      </c>
      <c r="O7" s="6"/>
      <c r="P7" s="10"/>
      <c r="Q7" s="7" t="s">
        <v>51</v>
      </c>
      <c r="R7" s="7">
        <v>0</v>
      </c>
      <c r="S7" s="32">
        <v>-1</v>
      </c>
      <c r="T7" s="13" t="s">
        <v>52</v>
      </c>
      <c r="U7" s="10">
        <f>IF(R2&gt;1,1,0)</f>
        <v>0</v>
      </c>
      <c r="V7" s="6"/>
      <c r="W7" s="10"/>
      <c r="X7" s="7" t="s">
        <v>51</v>
      </c>
      <c r="Y7" s="7">
        <v>0</v>
      </c>
      <c r="Z7" s="32">
        <v>-1</v>
      </c>
      <c r="AA7" s="13" t="s">
        <v>52</v>
      </c>
      <c r="AB7" s="10">
        <f>IF(Y2&gt;1,1,0)</f>
        <v>0</v>
      </c>
      <c r="AC7" s="6"/>
      <c r="AD7" s="75">
        <v>4</v>
      </c>
      <c r="AE7" s="75"/>
      <c r="AF7" s="75"/>
      <c r="AG7" s="75"/>
      <c r="AH7" s="75"/>
      <c r="AI7" s="75"/>
      <c r="AJ7" s="75"/>
      <c r="AK7" s="75"/>
      <c r="AL7" s="76" t="s">
        <v>75</v>
      </c>
      <c r="AM7" s="30" t="s">
        <v>45</v>
      </c>
      <c r="AN7" s="76" t="s">
        <v>47</v>
      </c>
      <c r="AO7" s="31">
        <v>0.54861111111111105</v>
      </c>
      <c r="AP7" s="75"/>
      <c r="AQ7" s="75"/>
      <c r="AR7" s="75"/>
    </row>
    <row r="8" spans="1:44" s="174" customFormat="1" x14ac:dyDescent="0.25">
      <c r="A8" s="6"/>
      <c r="B8" s="8">
        <v>4</v>
      </c>
      <c r="C8" s="25" t="s">
        <v>72</v>
      </c>
      <c r="D8" s="36">
        <f>_xlfn.IFNA(IF(MATCH(C8,$AE$4:$AE$19, 0)&gt;0, $B8), 0)</f>
        <v>0</v>
      </c>
      <c r="E8" s="32">
        <f>COUNTIF($AE$4:$AE$35,C8)</f>
        <v>0</v>
      </c>
      <c r="F8" s="25" t="s">
        <v>50</v>
      </c>
      <c r="G8" s="36">
        <f>_xlfn.IFNA(IF(MATCH(F8,$AE$4:$AE$19, 0)&gt;0, $B8), 0)</f>
        <v>0</v>
      </c>
      <c r="H8" s="37">
        <f>COUNTIF($AE$4:$AE$35,F8)</f>
        <v>0</v>
      </c>
      <c r="I8" s="8">
        <v>4</v>
      </c>
      <c r="J8" s="25" t="s">
        <v>72</v>
      </c>
      <c r="K8" s="36">
        <f>_xlfn.IFNA(IF(MATCH(J8,$AE$4:$AE$19, 0)&gt;0, $B8), 0)</f>
        <v>0</v>
      </c>
      <c r="L8" s="32">
        <f>COUNTIF($AE$4:$AE$35,J8)</f>
        <v>0</v>
      </c>
      <c r="M8" s="25" t="s">
        <v>50</v>
      </c>
      <c r="N8" s="36">
        <f>_xlfn.IFNA(IF(MATCH(M8,$AE$4:$AE$19, 0)&gt;0, $B8), 0)</f>
        <v>0</v>
      </c>
      <c r="O8" s="37">
        <f>COUNTIF($AE$4:$AE$35,M8)</f>
        <v>0</v>
      </c>
      <c r="P8" s="8">
        <v>4</v>
      </c>
      <c r="Q8" s="25" t="s">
        <v>68</v>
      </c>
      <c r="R8" s="36">
        <f>_xlfn.IFNA(IF(MATCH(Q8,$AE$4:$AE$19, 0)&gt;0, $B8), 0)</f>
        <v>0</v>
      </c>
      <c r="S8" s="32">
        <f>COUNTIF($AE$4:$AE$35,Q8)</f>
        <v>0</v>
      </c>
      <c r="T8" s="25" t="s">
        <v>72</v>
      </c>
      <c r="U8" s="36">
        <f>_xlfn.IFNA(IF(MATCH(T8,$AE$4:$AE$19, 0)&gt;0, $B8), 0)</f>
        <v>0</v>
      </c>
      <c r="V8" s="37">
        <f>COUNTIF($AE$4:$AE$35,T8)</f>
        <v>0</v>
      </c>
      <c r="W8" s="8">
        <v>4</v>
      </c>
      <c r="X8" s="25" t="s">
        <v>72</v>
      </c>
      <c r="Y8" s="36">
        <f>_xlfn.IFNA(IF(MATCH(X8,$AE$4:$AE$19, 0)&gt;0, $B8), 0)</f>
        <v>0</v>
      </c>
      <c r="Z8" s="32">
        <f>COUNTIF($AE$4:$AE$35,X8)</f>
        <v>0</v>
      </c>
      <c r="AA8" s="25" t="s">
        <v>50</v>
      </c>
      <c r="AB8" s="36">
        <f>_xlfn.IFNA(IF(MATCH(AA8,$AE$4:$AE$19, 0)&gt;0, $B8), 0)</f>
        <v>0</v>
      </c>
      <c r="AC8" s="37">
        <f>COUNTIF($AE$4:$AE$35,AA8)</f>
        <v>0</v>
      </c>
      <c r="AD8" s="75">
        <v>5</v>
      </c>
      <c r="AE8" s="75"/>
      <c r="AF8" s="75"/>
      <c r="AG8" s="75"/>
      <c r="AH8" s="75"/>
      <c r="AI8" s="75"/>
      <c r="AJ8" s="75"/>
      <c r="AK8" s="75"/>
      <c r="AL8" s="76" t="s">
        <v>46</v>
      </c>
      <c r="AM8" s="30" t="s">
        <v>45</v>
      </c>
      <c r="AN8" s="76" t="s">
        <v>73</v>
      </c>
      <c r="AO8" s="31">
        <v>0.54861111111111105</v>
      </c>
      <c r="AP8" s="75"/>
      <c r="AQ8" s="75"/>
      <c r="AR8" s="75"/>
    </row>
    <row r="9" spans="1:44" s="174" customFormat="1" x14ac:dyDescent="0.25">
      <c r="A9" s="6"/>
      <c r="B9" s="8">
        <v>3</v>
      </c>
      <c r="C9" s="25" t="s">
        <v>68</v>
      </c>
      <c r="D9" s="36">
        <f t="shared" ref="D9:D16" si="0">_xlfn.IFNA(IF(MATCH(C9,$AE$4:$AE$19, 0)&gt;0, $B9), 0)</f>
        <v>0</v>
      </c>
      <c r="E9" s="32">
        <f t="shared" ref="E9:E16" si="1">COUNTIF($AE$4:$AE$35,C9)</f>
        <v>0</v>
      </c>
      <c r="F9" s="25" t="s">
        <v>68</v>
      </c>
      <c r="G9" s="36">
        <f t="shared" ref="G9:G16" si="2">_xlfn.IFNA(IF(MATCH(F9,$AE$4:$AE$19, 0)&gt;0, $B9), 0)</f>
        <v>0</v>
      </c>
      <c r="H9" s="37">
        <f t="shared" ref="H9:H16" si="3">COUNTIF($AE$4:$AE$35,F9)</f>
        <v>0</v>
      </c>
      <c r="I9" s="8">
        <v>3</v>
      </c>
      <c r="J9" s="25" t="s">
        <v>69</v>
      </c>
      <c r="K9" s="36">
        <f t="shared" ref="K9:K16" si="4">_xlfn.IFNA(IF(MATCH(J9,$AE$4:$AE$19, 0)&gt;0, $B9), 0)</f>
        <v>0</v>
      </c>
      <c r="L9" s="32">
        <f t="shared" ref="L9:L16" si="5">COUNTIF($AE$4:$AE$35,J9)</f>
        <v>0</v>
      </c>
      <c r="M9" s="25" t="s">
        <v>72</v>
      </c>
      <c r="N9" s="36">
        <f t="shared" ref="N9:N16" si="6">_xlfn.IFNA(IF(MATCH(M9,$AE$4:$AE$19, 0)&gt;0, $B9), 0)</f>
        <v>0</v>
      </c>
      <c r="O9" s="37">
        <f t="shared" ref="O9:O16" si="7">COUNTIF($AE$4:$AE$35,M9)</f>
        <v>0</v>
      </c>
      <c r="P9" s="8">
        <v>3</v>
      </c>
      <c r="Q9" s="25" t="s">
        <v>69</v>
      </c>
      <c r="R9" s="36">
        <f t="shared" ref="R9:R16" si="8">_xlfn.IFNA(IF(MATCH(Q9,$AE$4:$AE$19, 0)&gt;0, $B9), 0)</f>
        <v>0</v>
      </c>
      <c r="S9" s="32">
        <f t="shared" ref="S9:S16" si="9">COUNTIF($AE$4:$AE$35,Q9)</f>
        <v>0</v>
      </c>
      <c r="T9" s="25" t="s">
        <v>50</v>
      </c>
      <c r="U9" s="36">
        <f t="shared" ref="U9:U16" si="10">_xlfn.IFNA(IF(MATCH(T9,$AE$4:$AE$19, 0)&gt;0, $B9), 0)</f>
        <v>0</v>
      </c>
      <c r="V9" s="37">
        <f t="shared" ref="V9:V16" si="11">COUNTIF($AE$4:$AE$35,T9)</f>
        <v>0</v>
      </c>
      <c r="W9" s="8">
        <v>3</v>
      </c>
      <c r="X9" s="25" t="s">
        <v>68</v>
      </c>
      <c r="Y9" s="36">
        <f t="shared" ref="Y9:Y16" si="12">_xlfn.IFNA(IF(MATCH(X9,$AE$4:$AE$19, 0)&gt;0, $B9), 0)</f>
        <v>0</v>
      </c>
      <c r="Z9" s="32">
        <f t="shared" ref="Z9:Z16" si="13">COUNTIF($AE$4:$AE$35,X9)</f>
        <v>0</v>
      </c>
      <c r="AA9" s="25" t="s">
        <v>66</v>
      </c>
      <c r="AB9" s="36">
        <f t="shared" ref="AB9:AB16" si="14">_xlfn.IFNA(IF(MATCH(AA9,$AE$4:$AE$19, 0)&gt;0, $B9), 0)</f>
        <v>0</v>
      </c>
      <c r="AC9" s="37">
        <f t="shared" ref="AC9:AC16" si="15">COUNTIF($AE$4:$AE$35,AA9)</f>
        <v>0</v>
      </c>
      <c r="AD9" s="75">
        <v>6</v>
      </c>
      <c r="AE9" s="75"/>
      <c r="AF9" s="75"/>
      <c r="AG9" s="75"/>
      <c r="AH9" s="75"/>
      <c r="AI9" s="75"/>
      <c r="AJ9" s="75"/>
      <c r="AK9" s="75"/>
      <c r="AL9" s="33" t="s">
        <v>64</v>
      </c>
      <c r="AM9" s="34" t="s">
        <v>45</v>
      </c>
      <c r="AN9" s="33" t="s">
        <v>69</v>
      </c>
      <c r="AO9" s="35">
        <v>0.58680555555555558</v>
      </c>
      <c r="AP9" s="75"/>
      <c r="AQ9" s="75"/>
      <c r="AR9" s="75"/>
    </row>
    <row r="10" spans="1:44" s="174" customFormat="1" x14ac:dyDescent="0.25">
      <c r="A10" s="6"/>
      <c r="B10" s="8">
        <v>2</v>
      </c>
      <c r="C10" s="25" t="s">
        <v>50</v>
      </c>
      <c r="D10" s="36">
        <f t="shared" si="0"/>
        <v>0</v>
      </c>
      <c r="E10" s="32">
        <f t="shared" si="1"/>
        <v>0</v>
      </c>
      <c r="F10" s="25" t="s">
        <v>66</v>
      </c>
      <c r="G10" s="36">
        <f t="shared" si="2"/>
        <v>0</v>
      </c>
      <c r="H10" s="37">
        <f t="shared" si="3"/>
        <v>0</v>
      </c>
      <c r="I10" s="8">
        <v>2</v>
      </c>
      <c r="J10" s="25" t="s">
        <v>66</v>
      </c>
      <c r="K10" s="36">
        <f t="shared" si="4"/>
        <v>0</v>
      </c>
      <c r="L10" s="32">
        <f t="shared" si="5"/>
        <v>0</v>
      </c>
      <c r="M10" s="25" t="s">
        <v>66</v>
      </c>
      <c r="N10" s="36">
        <f t="shared" si="6"/>
        <v>0</v>
      </c>
      <c r="O10" s="37">
        <f t="shared" si="7"/>
        <v>0</v>
      </c>
      <c r="P10" s="8">
        <v>2</v>
      </c>
      <c r="Q10" s="25" t="s">
        <v>66</v>
      </c>
      <c r="R10" s="36">
        <f t="shared" si="8"/>
        <v>0</v>
      </c>
      <c r="S10" s="32">
        <f t="shared" si="9"/>
        <v>0</v>
      </c>
      <c r="T10" s="25" t="s">
        <v>68</v>
      </c>
      <c r="U10" s="36">
        <f t="shared" si="10"/>
        <v>0</v>
      </c>
      <c r="V10" s="37">
        <f t="shared" si="11"/>
        <v>0</v>
      </c>
      <c r="W10" s="8">
        <v>2</v>
      </c>
      <c r="X10" s="25" t="s">
        <v>50</v>
      </c>
      <c r="Y10" s="36">
        <f t="shared" si="12"/>
        <v>0</v>
      </c>
      <c r="Z10" s="32">
        <f t="shared" si="13"/>
        <v>0</v>
      </c>
      <c r="AA10" s="25" t="s">
        <v>68</v>
      </c>
      <c r="AB10" s="36">
        <f t="shared" si="14"/>
        <v>0</v>
      </c>
      <c r="AC10" s="37">
        <f t="shared" si="15"/>
        <v>0</v>
      </c>
      <c r="AD10" s="75">
        <v>7</v>
      </c>
      <c r="AE10" s="75"/>
      <c r="AF10" s="75"/>
      <c r="AG10" s="75"/>
      <c r="AH10" s="75"/>
      <c r="AI10" s="75"/>
      <c r="AJ10" s="75"/>
      <c r="AK10" s="75"/>
      <c r="AL10" s="76" t="s">
        <v>44</v>
      </c>
      <c r="AM10" s="30" t="s">
        <v>45</v>
      </c>
      <c r="AN10" s="76" t="s">
        <v>70</v>
      </c>
      <c r="AO10" s="31">
        <v>0.59027777777777801</v>
      </c>
      <c r="AP10" s="75"/>
      <c r="AQ10" s="75"/>
      <c r="AR10" s="75"/>
    </row>
    <row r="11" spans="1:44" s="174" customFormat="1" x14ac:dyDescent="0.25">
      <c r="A11" s="6"/>
      <c r="B11" s="8">
        <v>1</v>
      </c>
      <c r="C11" s="25" t="s">
        <v>66</v>
      </c>
      <c r="D11" s="36">
        <f t="shared" si="0"/>
        <v>0</v>
      </c>
      <c r="E11" s="32">
        <f t="shared" si="1"/>
        <v>0</v>
      </c>
      <c r="F11" s="25" t="s">
        <v>72</v>
      </c>
      <c r="G11" s="36">
        <f t="shared" si="2"/>
        <v>0</v>
      </c>
      <c r="H11" s="37">
        <f t="shared" si="3"/>
        <v>0</v>
      </c>
      <c r="I11" s="8">
        <v>1</v>
      </c>
      <c r="J11" s="25" t="s">
        <v>76</v>
      </c>
      <c r="K11" s="36">
        <f t="shared" si="4"/>
        <v>0</v>
      </c>
      <c r="L11" s="32">
        <f t="shared" si="5"/>
        <v>0</v>
      </c>
      <c r="M11" s="25" t="s">
        <v>48</v>
      </c>
      <c r="N11" s="36">
        <f t="shared" si="6"/>
        <v>0</v>
      </c>
      <c r="O11" s="37">
        <f t="shared" si="7"/>
        <v>0</v>
      </c>
      <c r="P11" s="8">
        <v>1</v>
      </c>
      <c r="Q11" s="25" t="s">
        <v>57</v>
      </c>
      <c r="R11" s="36">
        <f t="shared" si="8"/>
        <v>0</v>
      </c>
      <c r="S11" s="32">
        <f t="shared" si="9"/>
        <v>0</v>
      </c>
      <c r="T11" s="25" t="s">
        <v>69</v>
      </c>
      <c r="U11" s="36">
        <f t="shared" si="10"/>
        <v>0</v>
      </c>
      <c r="V11" s="37">
        <f t="shared" si="11"/>
        <v>0</v>
      </c>
      <c r="W11" s="8">
        <v>1</v>
      </c>
      <c r="X11" s="25" t="s">
        <v>66</v>
      </c>
      <c r="Y11" s="36">
        <f t="shared" si="12"/>
        <v>0</v>
      </c>
      <c r="Z11" s="32">
        <f t="shared" si="13"/>
        <v>0</v>
      </c>
      <c r="AA11" s="25" t="s">
        <v>64</v>
      </c>
      <c r="AB11" s="36">
        <f t="shared" si="14"/>
        <v>0</v>
      </c>
      <c r="AC11" s="37">
        <f t="shared" si="15"/>
        <v>0</v>
      </c>
      <c r="AD11" s="75">
        <v>8</v>
      </c>
      <c r="AE11" s="75"/>
      <c r="AF11" s="75"/>
      <c r="AG11" s="75"/>
      <c r="AH11" s="75"/>
      <c r="AI11" s="75"/>
      <c r="AJ11" s="75"/>
      <c r="AK11" s="75"/>
      <c r="AL11" s="33" t="s">
        <v>76</v>
      </c>
      <c r="AM11" s="34" t="s">
        <v>45</v>
      </c>
      <c r="AN11" s="33" t="s">
        <v>50</v>
      </c>
      <c r="AO11" s="35">
        <v>0.59027777777777801</v>
      </c>
      <c r="AP11" s="75"/>
      <c r="AQ11" s="75"/>
      <c r="AR11" s="75"/>
    </row>
    <row r="12" spans="1:44" s="174" customFormat="1" x14ac:dyDescent="0.25">
      <c r="A12" s="6"/>
      <c r="B12" s="9">
        <v>4</v>
      </c>
      <c r="C12" s="72" t="s">
        <v>73</v>
      </c>
      <c r="D12" s="36">
        <f t="shared" si="0"/>
        <v>0</v>
      </c>
      <c r="E12" s="32">
        <f t="shared" si="1"/>
        <v>0</v>
      </c>
      <c r="F12" s="72" t="s">
        <v>50</v>
      </c>
      <c r="G12" s="36">
        <f t="shared" si="2"/>
        <v>0</v>
      </c>
      <c r="H12" s="37">
        <f t="shared" si="3"/>
        <v>0</v>
      </c>
      <c r="I12" s="9">
        <v>4</v>
      </c>
      <c r="J12" s="72" t="s">
        <v>62</v>
      </c>
      <c r="K12" s="36">
        <f t="shared" si="4"/>
        <v>0</v>
      </c>
      <c r="L12" s="32">
        <f t="shared" si="5"/>
        <v>0</v>
      </c>
      <c r="M12" s="73" t="s">
        <v>56</v>
      </c>
      <c r="N12" s="36">
        <f t="shared" si="6"/>
        <v>0</v>
      </c>
      <c r="O12" s="37">
        <f t="shared" si="7"/>
        <v>0</v>
      </c>
      <c r="P12" s="9">
        <v>4</v>
      </c>
      <c r="Q12" s="72" t="s">
        <v>65</v>
      </c>
      <c r="R12" s="36">
        <f t="shared" si="8"/>
        <v>0</v>
      </c>
      <c r="S12" s="32">
        <f t="shared" si="9"/>
        <v>0</v>
      </c>
      <c r="T12" s="72" t="s">
        <v>60</v>
      </c>
      <c r="U12" s="36">
        <f t="shared" si="10"/>
        <v>0</v>
      </c>
      <c r="V12" s="37">
        <f t="shared" si="11"/>
        <v>0</v>
      </c>
      <c r="W12" s="9">
        <v>4</v>
      </c>
      <c r="X12" s="72" t="s">
        <v>63</v>
      </c>
      <c r="Y12" s="36">
        <f t="shared" si="12"/>
        <v>0</v>
      </c>
      <c r="Z12" s="32">
        <f t="shared" si="13"/>
        <v>0</v>
      </c>
      <c r="AA12" s="72" t="s">
        <v>50</v>
      </c>
      <c r="AB12" s="36">
        <f t="shared" si="14"/>
        <v>0</v>
      </c>
      <c r="AC12" s="37">
        <f t="shared" si="15"/>
        <v>0</v>
      </c>
      <c r="AD12" s="75">
        <v>9</v>
      </c>
      <c r="AE12" s="75"/>
      <c r="AF12" s="75"/>
      <c r="AG12" s="75"/>
      <c r="AH12" s="75"/>
      <c r="AI12" s="75"/>
      <c r="AJ12" s="75"/>
      <c r="AK12" s="75"/>
      <c r="AL12" s="76" t="s">
        <v>60</v>
      </c>
      <c r="AM12" s="30" t="s">
        <v>45</v>
      </c>
      <c r="AN12" s="76" t="s">
        <v>71</v>
      </c>
      <c r="AO12" s="31">
        <v>0.67013888888888895</v>
      </c>
      <c r="AP12" s="75"/>
      <c r="AQ12" s="75"/>
      <c r="AR12" s="75"/>
    </row>
    <row r="13" spans="1:44" s="174" customFormat="1" x14ac:dyDescent="0.25">
      <c r="A13" s="6"/>
      <c r="B13" s="9">
        <v>3</v>
      </c>
      <c r="C13" s="72" t="s">
        <v>65</v>
      </c>
      <c r="D13" s="36">
        <f t="shared" si="0"/>
        <v>0</v>
      </c>
      <c r="E13" s="32">
        <f t="shared" si="1"/>
        <v>0</v>
      </c>
      <c r="F13" s="72" t="s">
        <v>72</v>
      </c>
      <c r="G13" s="36">
        <f t="shared" si="2"/>
        <v>0</v>
      </c>
      <c r="H13" s="37">
        <f t="shared" si="3"/>
        <v>0</v>
      </c>
      <c r="I13" s="9">
        <v>3</v>
      </c>
      <c r="J13" s="72" t="s">
        <v>65</v>
      </c>
      <c r="K13" s="36">
        <f t="shared" si="4"/>
        <v>0</v>
      </c>
      <c r="L13" s="32">
        <f t="shared" si="5"/>
        <v>0</v>
      </c>
      <c r="M13" s="73" t="s">
        <v>62</v>
      </c>
      <c r="N13" s="36">
        <f t="shared" si="6"/>
        <v>0</v>
      </c>
      <c r="O13" s="37">
        <f t="shared" si="7"/>
        <v>0</v>
      </c>
      <c r="P13" s="9">
        <v>3</v>
      </c>
      <c r="Q13" s="72" t="s">
        <v>67</v>
      </c>
      <c r="R13" s="36">
        <f t="shared" si="8"/>
        <v>0</v>
      </c>
      <c r="S13" s="32">
        <f t="shared" si="9"/>
        <v>0</v>
      </c>
      <c r="T13" s="72" t="s">
        <v>56</v>
      </c>
      <c r="U13" s="36">
        <f t="shared" si="10"/>
        <v>0</v>
      </c>
      <c r="V13" s="37">
        <f t="shared" si="11"/>
        <v>0</v>
      </c>
      <c r="W13" s="9">
        <v>3</v>
      </c>
      <c r="X13" s="72" t="s">
        <v>67</v>
      </c>
      <c r="Y13" s="36">
        <f t="shared" si="12"/>
        <v>0</v>
      </c>
      <c r="Z13" s="32">
        <f t="shared" si="13"/>
        <v>0</v>
      </c>
      <c r="AA13" s="72" t="s">
        <v>60</v>
      </c>
      <c r="AB13" s="36">
        <f t="shared" si="14"/>
        <v>0</v>
      </c>
      <c r="AC13" s="37">
        <f t="shared" si="15"/>
        <v>0</v>
      </c>
      <c r="AD13" s="75">
        <v>10</v>
      </c>
      <c r="AE13" s="75"/>
      <c r="AF13" s="75"/>
      <c r="AG13" s="75"/>
      <c r="AH13" s="75"/>
      <c r="AI13" s="75"/>
      <c r="AJ13" s="75"/>
      <c r="AK13" s="75"/>
      <c r="AL13" s="76" t="s">
        <v>48</v>
      </c>
      <c r="AM13" s="30" t="s">
        <v>45</v>
      </c>
      <c r="AN13" s="76" t="s">
        <v>68</v>
      </c>
      <c r="AO13" s="31">
        <v>0.77777777777777779</v>
      </c>
      <c r="AP13" s="75"/>
      <c r="AQ13" s="75"/>
      <c r="AR13" s="75"/>
    </row>
    <row r="14" spans="1:44" s="174" customFormat="1" x14ac:dyDescent="0.25">
      <c r="A14" s="6"/>
      <c r="B14" s="9">
        <v>2</v>
      </c>
      <c r="C14" s="72" t="s">
        <v>64</v>
      </c>
      <c r="D14" s="36">
        <f t="shared" si="0"/>
        <v>0</v>
      </c>
      <c r="E14" s="32">
        <f t="shared" si="1"/>
        <v>0</v>
      </c>
      <c r="F14" s="72" t="s">
        <v>60</v>
      </c>
      <c r="G14" s="36">
        <f t="shared" si="2"/>
        <v>0</v>
      </c>
      <c r="H14" s="37">
        <f t="shared" si="3"/>
        <v>0</v>
      </c>
      <c r="I14" s="9">
        <v>2</v>
      </c>
      <c r="J14" s="72" t="s">
        <v>47</v>
      </c>
      <c r="K14" s="36">
        <f t="shared" si="4"/>
        <v>0</v>
      </c>
      <c r="L14" s="32">
        <f t="shared" si="5"/>
        <v>0</v>
      </c>
      <c r="M14" s="73" t="s">
        <v>73</v>
      </c>
      <c r="N14" s="36">
        <f t="shared" si="6"/>
        <v>0</v>
      </c>
      <c r="O14" s="37">
        <f t="shared" si="7"/>
        <v>0</v>
      </c>
      <c r="P14" s="9">
        <v>2</v>
      </c>
      <c r="Q14" s="72" t="s">
        <v>44</v>
      </c>
      <c r="R14" s="36">
        <f t="shared" si="8"/>
        <v>0</v>
      </c>
      <c r="S14" s="32">
        <f t="shared" si="9"/>
        <v>0</v>
      </c>
      <c r="T14" s="72" t="s">
        <v>47</v>
      </c>
      <c r="U14" s="36">
        <f t="shared" si="10"/>
        <v>0</v>
      </c>
      <c r="V14" s="37">
        <f t="shared" si="11"/>
        <v>0</v>
      </c>
      <c r="W14" s="9">
        <v>2</v>
      </c>
      <c r="X14" s="72" t="s">
        <v>49</v>
      </c>
      <c r="Y14" s="36">
        <f t="shared" si="12"/>
        <v>0</v>
      </c>
      <c r="Z14" s="32">
        <f t="shared" si="13"/>
        <v>0</v>
      </c>
      <c r="AA14" s="72" t="s">
        <v>67</v>
      </c>
      <c r="AB14" s="36">
        <f t="shared" si="14"/>
        <v>0</v>
      </c>
      <c r="AC14" s="37">
        <f t="shared" si="15"/>
        <v>0</v>
      </c>
      <c r="AD14" s="75">
        <v>11</v>
      </c>
      <c r="AE14" s="75"/>
      <c r="AF14" s="75"/>
      <c r="AG14" s="75"/>
      <c r="AH14" s="75"/>
      <c r="AI14" s="75"/>
      <c r="AJ14" s="75"/>
      <c r="AK14" s="75"/>
      <c r="AL14" s="76" t="s">
        <v>63</v>
      </c>
      <c r="AM14" s="30" t="s">
        <v>45</v>
      </c>
      <c r="AN14" s="76" t="s">
        <v>54</v>
      </c>
      <c r="AO14" s="31">
        <v>0.79513888888888884</v>
      </c>
      <c r="AP14" s="75"/>
      <c r="AQ14" s="75"/>
      <c r="AR14" s="75"/>
    </row>
    <row r="15" spans="1:44" s="174" customFormat="1" x14ac:dyDescent="0.25">
      <c r="A15" s="6"/>
      <c r="B15" s="9">
        <v>1</v>
      </c>
      <c r="C15" s="72" t="s">
        <v>49</v>
      </c>
      <c r="D15" s="36">
        <f t="shared" si="0"/>
        <v>0</v>
      </c>
      <c r="E15" s="32">
        <f t="shared" si="1"/>
        <v>0</v>
      </c>
      <c r="F15" s="72" t="s">
        <v>53</v>
      </c>
      <c r="G15" s="36">
        <f t="shared" si="2"/>
        <v>0</v>
      </c>
      <c r="H15" s="37">
        <f t="shared" si="3"/>
        <v>0</v>
      </c>
      <c r="I15" s="9">
        <v>1</v>
      </c>
      <c r="J15" s="72" t="s">
        <v>74</v>
      </c>
      <c r="K15" s="36">
        <f t="shared" si="4"/>
        <v>0</v>
      </c>
      <c r="L15" s="32">
        <f t="shared" si="5"/>
        <v>0</v>
      </c>
      <c r="M15" s="73" t="s">
        <v>68</v>
      </c>
      <c r="N15" s="36">
        <f t="shared" si="6"/>
        <v>0</v>
      </c>
      <c r="O15" s="37">
        <f t="shared" si="7"/>
        <v>0</v>
      </c>
      <c r="P15" s="9">
        <v>1</v>
      </c>
      <c r="Q15" s="72" t="s">
        <v>75</v>
      </c>
      <c r="R15" s="36">
        <f t="shared" si="8"/>
        <v>0</v>
      </c>
      <c r="S15" s="32">
        <f t="shared" si="9"/>
        <v>0</v>
      </c>
      <c r="T15" s="72" t="s">
        <v>68</v>
      </c>
      <c r="U15" s="36">
        <f t="shared" si="10"/>
        <v>0</v>
      </c>
      <c r="V15" s="37">
        <f t="shared" si="11"/>
        <v>0</v>
      </c>
      <c r="W15" s="9">
        <v>1</v>
      </c>
      <c r="X15" s="72" t="s">
        <v>48</v>
      </c>
      <c r="Y15" s="36">
        <f t="shared" si="12"/>
        <v>0</v>
      </c>
      <c r="Z15" s="32">
        <f t="shared" si="13"/>
        <v>0</v>
      </c>
      <c r="AA15" s="73" t="s">
        <v>46</v>
      </c>
      <c r="AB15" s="36">
        <f t="shared" si="14"/>
        <v>0</v>
      </c>
      <c r="AC15" s="37">
        <f t="shared" si="15"/>
        <v>0</v>
      </c>
      <c r="AD15" s="75">
        <v>12</v>
      </c>
      <c r="AE15" s="75"/>
      <c r="AF15" s="75"/>
      <c r="AG15" s="75"/>
      <c r="AH15" s="75"/>
      <c r="AI15" s="75"/>
      <c r="AJ15" s="75"/>
      <c r="AK15" s="75"/>
      <c r="AL15" s="76" t="s">
        <v>53</v>
      </c>
      <c r="AM15" s="30" t="s">
        <v>45</v>
      </c>
      <c r="AN15" s="76" t="s">
        <v>67</v>
      </c>
      <c r="AO15" s="39">
        <v>0.82291666666666663</v>
      </c>
      <c r="AP15" s="75"/>
      <c r="AQ15" s="75"/>
      <c r="AR15" s="75"/>
    </row>
    <row r="16" spans="1:44" s="174" customFormat="1" x14ac:dyDescent="0.25">
      <c r="A16" s="6"/>
      <c r="B16" s="9">
        <v>1</v>
      </c>
      <c r="C16" s="72" t="s">
        <v>75</v>
      </c>
      <c r="D16" s="36">
        <f t="shared" si="0"/>
        <v>0</v>
      </c>
      <c r="E16" s="32">
        <f t="shared" si="1"/>
        <v>0</v>
      </c>
      <c r="F16" s="72" t="s">
        <v>54</v>
      </c>
      <c r="G16" s="36">
        <f t="shared" si="2"/>
        <v>0</v>
      </c>
      <c r="H16" s="37">
        <f t="shared" si="3"/>
        <v>0</v>
      </c>
      <c r="I16" s="9">
        <v>1</v>
      </c>
      <c r="J16" s="72" t="s">
        <v>53</v>
      </c>
      <c r="K16" s="36">
        <f t="shared" si="4"/>
        <v>0</v>
      </c>
      <c r="L16" s="32">
        <f t="shared" si="5"/>
        <v>0</v>
      </c>
      <c r="M16" s="73" t="s">
        <v>54</v>
      </c>
      <c r="N16" s="36">
        <f t="shared" si="6"/>
        <v>0</v>
      </c>
      <c r="O16" s="37">
        <f t="shared" si="7"/>
        <v>0</v>
      </c>
      <c r="P16" s="9">
        <v>1</v>
      </c>
      <c r="Q16" s="72" t="s">
        <v>71</v>
      </c>
      <c r="R16" s="36">
        <f t="shared" si="8"/>
        <v>0</v>
      </c>
      <c r="S16" s="32">
        <f t="shared" si="9"/>
        <v>0</v>
      </c>
      <c r="T16" s="72" t="s">
        <v>58</v>
      </c>
      <c r="U16" s="36">
        <f t="shared" si="10"/>
        <v>0</v>
      </c>
      <c r="V16" s="37">
        <f t="shared" si="11"/>
        <v>0</v>
      </c>
      <c r="W16" s="9">
        <v>1</v>
      </c>
      <c r="X16" s="72" t="s">
        <v>61</v>
      </c>
      <c r="Y16" s="36">
        <f t="shared" si="12"/>
        <v>0</v>
      </c>
      <c r="Z16" s="32">
        <f t="shared" si="13"/>
        <v>0</v>
      </c>
      <c r="AA16" s="72" t="s">
        <v>44</v>
      </c>
      <c r="AB16" s="36">
        <f t="shared" si="14"/>
        <v>0</v>
      </c>
      <c r="AC16" s="37">
        <f t="shared" si="15"/>
        <v>0</v>
      </c>
      <c r="AD16" s="75">
        <v>13</v>
      </c>
      <c r="AE16" s="75"/>
      <c r="AF16" s="75"/>
      <c r="AG16" s="75"/>
      <c r="AH16" s="75"/>
      <c r="AI16" s="75"/>
      <c r="AJ16" s="75"/>
      <c r="AK16" s="75"/>
      <c r="AL16" s="33" t="s">
        <v>58</v>
      </c>
      <c r="AM16" s="34" t="s">
        <v>45</v>
      </c>
      <c r="AN16" s="33" t="s">
        <v>66</v>
      </c>
      <c r="AO16" s="42">
        <v>0.90138888888888891</v>
      </c>
      <c r="AP16" s="75"/>
      <c r="AQ16" s="75"/>
      <c r="AR16" s="75"/>
    </row>
    <row r="17" spans="1:44" s="174" customFormat="1" x14ac:dyDescent="0.25">
      <c r="A17" s="77"/>
      <c r="B17" s="78"/>
      <c r="C17" s="11" t="s">
        <v>77</v>
      </c>
      <c r="D17" s="11"/>
      <c r="E17" s="11">
        <f>SUM(E6:E16)</f>
        <v>-2</v>
      </c>
      <c r="F17" s="28" t="s">
        <v>78</v>
      </c>
      <c r="G17" s="11">
        <f>SUM(G6:G16)</f>
        <v>0</v>
      </c>
      <c r="H17" s="40">
        <f>SUM(H7:H16)</f>
        <v>0</v>
      </c>
      <c r="I17" s="78"/>
      <c r="J17" s="11" t="s">
        <v>77</v>
      </c>
      <c r="K17" s="11"/>
      <c r="L17" s="11">
        <f>SUM(L6:L16)</f>
        <v>-2</v>
      </c>
      <c r="M17" s="28" t="s">
        <v>78</v>
      </c>
      <c r="N17" s="11"/>
      <c r="O17" s="40">
        <f>SUM(O7:O16)</f>
        <v>0</v>
      </c>
      <c r="P17" s="78"/>
      <c r="Q17" s="11" t="s">
        <v>77</v>
      </c>
      <c r="R17" s="11"/>
      <c r="S17" s="11">
        <f>SUM(S6:S16)</f>
        <v>-2</v>
      </c>
      <c r="T17" s="28" t="s">
        <v>78</v>
      </c>
      <c r="U17" s="11"/>
      <c r="V17" s="40">
        <f>SUM(V7:V16)</f>
        <v>0</v>
      </c>
      <c r="W17" s="78"/>
      <c r="X17" s="11" t="s">
        <v>77</v>
      </c>
      <c r="Y17" s="11"/>
      <c r="Z17" s="11">
        <f>SUM(Z6:Z16)</f>
        <v>-2</v>
      </c>
      <c r="AA17" s="28" t="s">
        <v>78</v>
      </c>
      <c r="AB17" s="11"/>
      <c r="AC17" s="40">
        <f>SUM(AC7:AC16)</f>
        <v>0</v>
      </c>
      <c r="AD17" s="75">
        <v>14</v>
      </c>
      <c r="AE17" s="75"/>
      <c r="AF17" s="75"/>
      <c r="AG17" s="75"/>
      <c r="AH17" s="75"/>
      <c r="AI17" s="75"/>
      <c r="AJ17" s="75"/>
      <c r="AK17" s="75"/>
      <c r="AL17" s="76" t="s">
        <v>74</v>
      </c>
      <c r="AM17" s="30" t="s">
        <v>45</v>
      </c>
      <c r="AN17" s="76" t="s">
        <v>59</v>
      </c>
      <c r="AO17" s="39">
        <v>0.90277777777777779</v>
      </c>
      <c r="AP17" s="75"/>
      <c r="AQ17" s="75"/>
      <c r="AR17" s="75"/>
    </row>
    <row r="18" spans="1:44" s="174" customFormat="1" x14ac:dyDescent="0.25">
      <c r="A18" s="6"/>
      <c r="B18" s="78"/>
      <c r="C18" s="12" t="s">
        <v>79</v>
      </c>
      <c r="D18" s="78">
        <v>9</v>
      </c>
      <c r="E18" s="78"/>
      <c r="F18" s="12" t="s">
        <v>79</v>
      </c>
      <c r="G18" s="78">
        <v>9</v>
      </c>
      <c r="H18" s="6"/>
      <c r="I18" s="78"/>
      <c r="J18" s="12" t="s">
        <v>79</v>
      </c>
      <c r="K18" s="78">
        <v>8</v>
      </c>
      <c r="L18" s="78"/>
      <c r="M18" s="12" t="s">
        <v>79</v>
      </c>
      <c r="N18" s="78">
        <v>0</v>
      </c>
      <c r="O18" s="6"/>
      <c r="P18" s="78"/>
      <c r="Q18" s="12" t="s">
        <v>79</v>
      </c>
      <c r="R18" s="78">
        <v>8</v>
      </c>
      <c r="S18" s="78"/>
      <c r="T18" s="12" t="s">
        <v>79</v>
      </c>
      <c r="U18" s="78">
        <v>8</v>
      </c>
      <c r="V18" s="6"/>
      <c r="W18" s="78"/>
      <c r="X18" s="12" t="s">
        <v>79</v>
      </c>
      <c r="Y18" s="78">
        <v>8</v>
      </c>
      <c r="Z18" s="78"/>
      <c r="AA18" s="12" t="s">
        <v>79</v>
      </c>
      <c r="AB18" s="78">
        <v>8</v>
      </c>
      <c r="AC18" s="6"/>
      <c r="AD18" s="75">
        <v>15</v>
      </c>
      <c r="AE18" s="75"/>
      <c r="AF18" s="75"/>
      <c r="AG18" s="75"/>
      <c r="AH18" s="75"/>
      <c r="AI18" s="75"/>
      <c r="AJ18" s="75"/>
      <c r="AK18" s="41" t="s">
        <v>80</v>
      </c>
      <c r="AL18" s="33" t="s">
        <v>72</v>
      </c>
      <c r="AM18" s="34" t="s">
        <v>45</v>
      </c>
      <c r="AN18" s="33" t="s">
        <v>57</v>
      </c>
      <c r="AO18" s="42">
        <v>0.90625</v>
      </c>
      <c r="AP18" s="75"/>
      <c r="AQ18" s="75"/>
      <c r="AR18" s="75"/>
    </row>
    <row r="19" spans="1:44" s="174" customFormat="1" x14ac:dyDescent="0.2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6"/>
      <c r="AD19" s="75"/>
      <c r="AE19" s="75"/>
      <c r="AF19" s="75"/>
      <c r="AG19" s="75"/>
      <c r="AH19" s="75"/>
      <c r="AI19" s="75"/>
      <c r="AJ19" s="75"/>
      <c r="AK19" s="75"/>
      <c r="AL19" s="75"/>
      <c r="AM19" s="75"/>
      <c r="AN19" s="75"/>
      <c r="AO19" s="75"/>
      <c r="AP19" s="75"/>
      <c r="AQ19" s="75"/>
      <c r="AR19" s="75"/>
    </row>
    <row r="20" spans="1:44" s="174" customFormat="1" ht="17.25" customHeight="1" x14ac:dyDescent="0.25">
      <c r="A20" s="3"/>
      <c r="B20" s="4"/>
      <c r="C20" s="175" t="s">
        <v>40</v>
      </c>
      <c r="D20" s="75">
        <f>ABS(IF(E35&lt;H35,E35,H35)+1)</f>
        <v>1</v>
      </c>
      <c r="E20" s="75" t="str">
        <f>IF(D20=10,"F"," ")</f>
        <v xml:space="preserve"> </v>
      </c>
      <c r="F20" s="29" t="str">
        <f>IF(E35="Top","Bottom", IF(E35&lt;H35, C35, F35))</f>
        <v>Top</v>
      </c>
      <c r="G20" s="4"/>
      <c r="H20" s="3"/>
      <c r="I20" s="4"/>
      <c r="J20" s="175" t="s">
        <v>40</v>
      </c>
      <c r="K20" s="75">
        <f>ABS(IF(L35&lt;O35,L35,O35)+1)</f>
        <v>1</v>
      </c>
      <c r="L20" s="75" t="str">
        <f>IF(K20=10,"F"," ")</f>
        <v xml:space="preserve"> </v>
      </c>
      <c r="M20" s="29" t="str">
        <f>IF(L35="Top","Bottom", IF(L35&lt;O35, J35, M35))</f>
        <v>Top</v>
      </c>
      <c r="N20" s="4"/>
      <c r="O20" s="3"/>
      <c r="P20" s="4"/>
      <c r="Q20" s="175" t="s">
        <v>40</v>
      </c>
      <c r="R20" s="75">
        <f>ABS(IF(S35&lt;V35,S35,V35)+1)</f>
        <v>1</v>
      </c>
      <c r="S20" s="75" t="str">
        <f>IF(R20=10,"F"," ")</f>
        <v xml:space="preserve"> </v>
      </c>
      <c r="T20" s="29" t="str">
        <f>IF(S35="Top","Bottom", IF(S35&lt;V35, Q35, T35))</f>
        <v>Top</v>
      </c>
      <c r="U20" s="4"/>
      <c r="V20" s="3"/>
      <c r="W20" s="4"/>
      <c r="X20" s="175" t="s">
        <v>40</v>
      </c>
      <c r="Y20" s="75">
        <f>ABS(IF(Z35&lt;AC35,Z35,AC35)+1)</f>
        <v>1</v>
      </c>
      <c r="Z20" s="75" t="str">
        <f>IF(Y20=10,"F"," ")</f>
        <v xml:space="preserve"> </v>
      </c>
      <c r="AA20" s="29" t="str">
        <f>IF(Z35="Top","Bottom", IF(Z35&lt;AC35, X35, AA35))</f>
        <v>Top</v>
      </c>
      <c r="AB20" s="4"/>
      <c r="AC20" s="3"/>
      <c r="AD20" s="75"/>
      <c r="AE20" s="28">
        <f>AH4</f>
        <v>0</v>
      </c>
      <c r="AF20" s="75"/>
      <c r="AG20" s="75"/>
      <c r="AH20" s="75"/>
      <c r="AI20" s="75"/>
      <c r="AJ20" s="75"/>
      <c r="AK20" s="75"/>
      <c r="AL20" s="75"/>
      <c r="AM20" s="75"/>
      <c r="AN20" s="75"/>
      <c r="AO20" s="75"/>
      <c r="AP20" s="75"/>
      <c r="AQ20" s="75"/>
      <c r="AR20" s="75"/>
    </row>
    <row r="21" spans="1:44" s="174" customFormat="1" ht="18" customHeight="1" x14ac:dyDescent="0.25">
      <c r="A21" s="3"/>
      <c r="B21" s="5">
        <v>5</v>
      </c>
      <c r="C21" s="14" t="s">
        <v>15</v>
      </c>
      <c r="D21" s="79"/>
      <c r="E21" s="15"/>
      <c r="F21" s="16" t="s">
        <v>14</v>
      </c>
      <c r="G21" s="17"/>
      <c r="H21" s="3"/>
      <c r="I21" s="5">
        <v>6</v>
      </c>
      <c r="J21" s="14" t="s">
        <v>15</v>
      </c>
      <c r="K21" s="79"/>
      <c r="L21" s="15"/>
      <c r="M21" s="16" t="s">
        <v>14</v>
      </c>
      <c r="N21" s="17"/>
      <c r="O21" s="3"/>
      <c r="P21" s="5">
        <v>7</v>
      </c>
      <c r="Q21" s="14" t="s">
        <v>15</v>
      </c>
      <c r="R21" s="79"/>
      <c r="S21" s="15"/>
      <c r="T21" s="16" t="s">
        <v>14</v>
      </c>
      <c r="U21" s="17"/>
      <c r="V21" s="3"/>
      <c r="W21" s="5">
        <v>8</v>
      </c>
      <c r="X21" s="14" t="s">
        <v>15</v>
      </c>
      <c r="Y21" s="79"/>
      <c r="Z21" s="15"/>
      <c r="AA21" s="16" t="s">
        <v>14</v>
      </c>
      <c r="AB21" s="17"/>
      <c r="AC21" s="3"/>
      <c r="AD21" s="75"/>
      <c r="AE21" s="28">
        <f t="shared" ref="AE21:AE35" si="16">AH5</f>
        <v>0</v>
      </c>
      <c r="AF21" s="75"/>
      <c r="AG21" s="75"/>
      <c r="AH21" s="75"/>
      <c r="AI21" s="75"/>
      <c r="AJ21" s="75"/>
      <c r="AK21" s="75"/>
      <c r="AL21" s="75"/>
      <c r="AM21" s="75"/>
      <c r="AN21" s="75"/>
      <c r="AO21" s="75"/>
      <c r="AP21" s="75"/>
      <c r="AQ21" s="75"/>
      <c r="AR21" s="75"/>
    </row>
    <row r="22" spans="1:44" s="174" customFormat="1" ht="18" customHeight="1" x14ac:dyDescent="0.25">
      <c r="A22" s="77"/>
      <c r="C22" s="172"/>
      <c r="D22" s="173"/>
      <c r="E22" s="18"/>
      <c r="F22" s="17"/>
      <c r="G22" s="17"/>
      <c r="H22" s="77"/>
      <c r="I22" s="5"/>
      <c r="J22" s="172"/>
      <c r="K22" s="173"/>
      <c r="L22" s="18"/>
      <c r="M22" s="17"/>
      <c r="N22" s="17"/>
      <c r="O22" s="77"/>
      <c r="P22" s="5"/>
      <c r="Q22" s="172"/>
      <c r="R22" s="173"/>
      <c r="S22" s="18"/>
      <c r="T22" s="17"/>
      <c r="U22" s="17"/>
      <c r="V22" s="77"/>
      <c r="W22" s="5"/>
      <c r="X22" s="172"/>
      <c r="Y22" s="173"/>
      <c r="Z22" s="18"/>
      <c r="AA22" s="17"/>
      <c r="AB22" s="17"/>
      <c r="AC22" s="77"/>
      <c r="AD22" s="75"/>
      <c r="AE22" s="28">
        <f t="shared" si="16"/>
        <v>0</v>
      </c>
      <c r="AF22" s="75"/>
      <c r="AG22" s="75"/>
      <c r="AH22" s="75"/>
      <c r="AI22" s="75"/>
      <c r="AJ22" s="75"/>
      <c r="AK22" s="75"/>
      <c r="AL22" s="75"/>
      <c r="AM22" s="75"/>
      <c r="AN22" s="75"/>
      <c r="AO22" s="75"/>
      <c r="AP22" s="75"/>
      <c r="AQ22" s="75"/>
      <c r="AR22" s="75"/>
    </row>
    <row r="23" spans="1:44" s="174" customFormat="1" x14ac:dyDescent="0.25">
      <c r="A23" s="77"/>
      <c r="C23" s="78" t="str">
        <f>AL30</f>
        <v>Cameron Hughes</v>
      </c>
      <c r="D23" s="80">
        <f>SUM(D25:D34)</f>
        <v>0</v>
      </c>
      <c r="E23" s="81" t="s">
        <v>45</v>
      </c>
      <c r="F23" s="78" t="str">
        <f>AN30</f>
        <v>TJ Stephens</v>
      </c>
      <c r="G23" s="80">
        <f>SUM(G25:G34)</f>
        <v>0</v>
      </c>
      <c r="H23" s="77"/>
      <c r="I23" s="79"/>
      <c r="J23" s="78" t="str">
        <f>AL31</f>
        <v>Jake Mercer</v>
      </c>
      <c r="K23" s="80">
        <f>SUM(K25:K34)</f>
        <v>0</v>
      </c>
      <c r="L23" s="81" t="s">
        <v>45</v>
      </c>
      <c r="M23" s="78" t="str">
        <f>AN31</f>
        <v>Nate Steis</v>
      </c>
      <c r="N23" s="80">
        <f>SUM(N25:N34)</f>
        <v>0</v>
      </c>
      <c r="O23" s="77"/>
      <c r="P23" s="79"/>
      <c r="Q23" s="78" t="str">
        <f>AL32</f>
        <v>Ken Baum</v>
      </c>
      <c r="R23" s="80">
        <f>SUM(R25:R34)</f>
        <v>0</v>
      </c>
      <c r="S23" s="81" t="s">
        <v>45</v>
      </c>
      <c r="T23" s="78" t="str">
        <f>AN32</f>
        <v>Chris Walter</v>
      </c>
      <c r="U23" s="80">
        <f>SUM(U25:U34)</f>
        <v>0</v>
      </c>
      <c r="V23" s="77"/>
      <c r="W23" s="79"/>
      <c r="X23" s="78" t="str">
        <f>AL33</f>
        <v>Scotty Asti</v>
      </c>
      <c r="Y23" s="80">
        <f>SUM(Y25:Y34)</f>
        <v>0</v>
      </c>
      <c r="Z23" s="81" t="s">
        <v>45</v>
      </c>
      <c r="AA23" s="78" t="str">
        <f>AN33</f>
        <v>Ryan Smith</v>
      </c>
      <c r="AB23" s="80">
        <f>SUM(AB25:AB34)</f>
        <v>0</v>
      </c>
      <c r="AC23" s="77"/>
      <c r="AD23" s="75"/>
      <c r="AE23" s="28">
        <f t="shared" si="16"/>
        <v>0</v>
      </c>
      <c r="AF23" s="75"/>
      <c r="AG23" s="75"/>
      <c r="AH23" s="75"/>
      <c r="AI23" s="75"/>
      <c r="AJ23" s="75"/>
      <c r="AK23" s="75"/>
      <c r="AL23" s="75"/>
      <c r="AM23" s="75"/>
      <c r="AN23" s="75"/>
      <c r="AO23" s="75"/>
      <c r="AP23" s="75"/>
      <c r="AQ23" s="75"/>
      <c r="AR23" s="75"/>
    </row>
    <row r="24" spans="1:44" s="174" customFormat="1" x14ac:dyDescent="0.25">
      <c r="A24" s="77"/>
      <c r="C24" s="79"/>
      <c r="E24" s="32">
        <v>-1</v>
      </c>
      <c r="F24" s="79"/>
      <c r="H24" s="77"/>
      <c r="I24" s="79"/>
      <c r="J24" s="79"/>
      <c r="L24" s="32">
        <v>-1</v>
      </c>
      <c r="M24" s="79"/>
      <c r="O24" s="77"/>
      <c r="P24" s="79"/>
      <c r="Q24" s="79"/>
      <c r="S24" s="32">
        <v>-1</v>
      </c>
      <c r="T24" s="79"/>
      <c r="V24" s="77"/>
      <c r="W24" s="79"/>
      <c r="X24" s="79"/>
      <c r="Z24" s="32">
        <v>-1</v>
      </c>
      <c r="AA24" s="79"/>
      <c r="AC24" s="77"/>
      <c r="AD24" s="75"/>
      <c r="AE24" s="28">
        <f t="shared" si="16"/>
        <v>0</v>
      </c>
      <c r="AF24" s="75"/>
      <c r="AG24" s="75"/>
      <c r="AH24" s="75"/>
      <c r="AI24" s="75"/>
      <c r="AJ24" s="75"/>
      <c r="AK24" s="75"/>
      <c r="AL24" s="75"/>
      <c r="AM24" s="75"/>
      <c r="AN24" s="75"/>
      <c r="AO24" s="75"/>
      <c r="AP24" s="75"/>
      <c r="AQ24" s="75"/>
      <c r="AR24" s="75"/>
    </row>
    <row r="25" spans="1:44" s="174" customFormat="1" x14ac:dyDescent="0.25">
      <c r="A25" s="6"/>
      <c r="B25" s="10"/>
      <c r="C25" s="7" t="s">
        <v>51</v>
      </c>
      <c r="D25" s="7">
        <v>0</v>
      </c>
      <c r="E25" s="32">
        <v>-1</v>
      </c>
      <c r="F25" s="13" t="s">
        <v>52</v>
      </c>
      <c r="G25" s="10">
        <f>IF(D20&gt;1,1,0)</f>
        <v>0</v>
      </c>
      <c r="H25" s="6"/>
      <c r="I25" s="10"/>
      <c r="J25" s="7" t="s">
        <v>51</v>
      </c>
      <c r="K25" s="7">
        <v>0</v>
      </c>
      <c r="L25" s="32">
        <v>-1</v>
      </c>
      <c r="M25" s="13" t="s">
        <v>52</v>
      </c>
      <c r="N25" s="10">
        <f>IF(K20&gt;1,1,0)</f>
        <v>0</v>
      </c>
      <c r="O25" s="6"/>
      <c r="P25" s="10"/>
      <c r="Q25" s="7" t="s">
        <v>51</v>
      </c>
      <c r="R25" s="7">
        <v>0</v>
      </c>
      <c r="S25" s="32">
        <v>-1</v>
      </c>
      <c r="T25" s="13" t="s">
        <v>52</v>
      </c>
      <c r="U25" s="10">
        <f>IF(R20&gt;1,1,0)</f>
        <v>0</v>
      </c>
      <c r="V25" s="6"/>
      <c r="W25" s="10"/>
      <c r="X25" s="7" t="s">
        <v>51</v>
      </c>
      <c r="Y25" s="7">
        <v>0</v>
      </c>
      <c r="Z25" s="32">
        <v>-1</v>
      </c>
      <c r="AA25" s="13" t="s">
        <v>52</v>
      </c>
      <c r="AB25" s="10">
        <f>IF(Y20&gt;1,1,0)</f>
        <v>0</v>
      </c>
      <c r="AC25" s="6"/>
      <c r="AD25" s="75"/>
      <c r="AE25" s="28">
        <f t="shared" si="16"/>
        <v>0</v>
      </c>
      <c r="AF25" s="75"/>
      <c r="AG25" s="75"/>
      <c r="AH25" s="75"/>
      <c r="AI25" s="75"/>
      <c r="AJ25" s="75"/>
      <c r="AK25" s="75"/>
      <c r="AL25" s="75" t="s">
        <v>81</v>
      </c>
      <c r="AM25" s="75"/>
      <c r="AN25" s="75"/>
      <c r="AO25" s="75"/>
      <c r="AP25" s="75"/>
      <c r="AQ25" s="75"/>
      <c r="AR25" s="75"/>
    </row>
    <row r="26" spans="1:44" s="174" customFormat="1" x14ac:dyDescent="0.25">
      <c r="A26" s="6"/>
      <c r="B26" s="8">
        <v>4</v>
      </c>
      <c r="C26" s="25" t="s">
        <v>68</v>
      </c>
      <c r="D26" s="36">
        <f>_xlfn.IFNA(IF(MATCH(C26,$AE$4:$AE$19, 0)&gt;0, $B26), 0)</f>
        <v>0</v>
      </c>
      <c r="E26" s="32">
        <f>COUNTIF($AE$4:$AE$35,C26)</f>
        <v>0</v>
      </c>
      <c r="F26" s="25" t="s">
        <v>68</v>
      </c>
      <c r="G26" s="36">
        <f>_xlfn.IFNA(IF(MATCH(F26,$AE$4:$AE$19, 0)&gt;0, $B26), 0)</f>
        <v>0</v>
      </c>
      <c r="H26" s="37">
        <f>COUNTIF($AE$4:$AE$35,F26)</f>
        <v>0</v>
      </c>
      <c r="I26" s="8">
        <v>4</v>
      </c>
      <c r="J26" s="25" t="s">
        <v>69</v>
      </c>
      <c r="K26" s="36">
        <f>_xlfn.IFNA(IF(MATCH(J26,$AE$4:$AE$19, 0)&gt;0, $B26), 0)</f>
        <v>0</v>
      </c>
      <c r="L26" s="32">
        <f>COUNTIF($AE$4:$AE$35,J26)</f>
        <v>0</v>
      </c>
      <c r="M26" s="38" t="s">
        <v>50</v>
      </c>
      <c r="N26" s="36">
        <f>_xlfn.IFNA(IF(MATCH(M26,$AE$4:$AE$19, 0)&gt;0, $B26), 0)</f>
        <v>0</v>
      </c>
      <c r="O26" s="37">
        <f>COUNTIF($AE$4:$AE$35,M26)</f>
        <v>0</v>
      </c>
      <c r="P26" s="8">
        <v>4</v>
      </c>
      <c r="Q26" s="25" t="s">
        <v>68</v>
      </c>
      <c r="R26" s="36">
        <f>_xlfn.IFNA(IF(MATCH(Q26,$AE$4:$AE$19, 0)&gt;0, $B26), 0)</f>
        <v>0</v>
      </c>
      <c r="S26" s="32">
        <f>COUNTIF($AE$4:$AE$35,Q26)</f>
        <v>0</v>
      </c>
      <c r="T26" s="25" t="s">
        <v>68</v>
      </c>
      <c r="U26" s="36">
        <f>_xlfn.IFNA(IF(MATCH(T26,$AE$4:$AE$19, 0)&gt;0, $B26), 0)</f>
        <v>0</v>
      </c>
      <c r="V26" s="37">
        <f>COUNTIF($AE$4:$AE$35,T26)</f>
        <v>0</v>
      </c>
      <c r="W26" s="8">
        <v>4</v>
      </c>
      <c r="X26" s="25" t="s">
        <v>66</v>
      </c>
      <c r="Y26" s="36">
        <f>_xlfn.IFNA(IF(MATCH(X26,$AE$4:$AE$19, 0)&gt;0, $B26), 0)</f>
        <v>0</v>
      </c>
      <c r="Z26" s="32">
        <f>COUNTIF($AE$4:$AE$35,X26)</f>
        <v>0</v>
      </c>
      <c r="AA26" s="25" t="s">
        <v>68</v>
      </c>
      <c r="AB26" s="36">
        <f>_xlfn.IFNA(IF(MATCH(AA26,$AE$4:$AE$19, 0)&gt;0, $B26), 0)</f>
        <v>0</v>
      </c>
      <c r="AC26" s="37">
        <f>COUNTIF($AE$4:$AE$35,AA26)</f>
        <v>0</v>
      </c>
      <c r="AD26" s="75"/>
      <c r="AE26" s="28">
        <f t="shared" si="16"/>
        <v>0</v>
      </c>
      <c r="AF26" s="75"/>
      <c r="AG26" s="75"/>
      <c r="AH26" s="75"/>
      <c r="AI26" s="75"/>
      <c r="AJ26" s="75"/>
      <c r="AK26" s="75">
        <v>1</v>
      </c>
      <c r="AL26" s="75" t="s">
        <v>91</v>
      </c>
      <c r="AM26" s="23" t="s">
        <v>45</v>
      </c>
      <c r="AN26" s="75" t="s">
        <v>88</v>
      </c>
      <c r="AO26" s="75"/>
      <c r="AP26" s="75"/>
      <c r="AQ26" s="75"/>
      <c r="AR26" s="75"/>
    </row>
    <row r="27" spans="1:44" s="174" customFormat="1" x14ac:dyDescent="0.25">
      <c r="A27" s="6"/>
      <c r="B27" s="8">
        <v>3</v>
      </c>
      <c r="C27" s="25" t="s">
        <v>69</v>
      </c>
      <c r="D27" s="36">
        <f t="shared" ref="D27:D34" si="17">_xlfn.IFNA(IF(MATCH(C27,$AE$4:$AE$19, 0)&gt;0, $B27), 0)</f>
        <v>0</v>
      </c>
      <c r="E27" s="32">
        <f t="shared" ref="E27:E34" si="18">COUNTIF($AE$4:$AE$35,C27)</f>
        <v>0</v>
      </c>
      <c r="F27" s="25" t="s">
        <v>69</v>
      </c>
      <c r="G27" s="36">
        <f t="shared" ref="G27:G34" si="19">_xlfn.IFNA(IF(MATCH(F27,$AE$4:$AE$19, 0)&gt;0, $B27), 0)</f>
        <v>0</v>
      </c>
      <c r="H27" s="37">
        <f t="shared" ref="H27:H34" si="20">COUNTIF($AE$4:$AE$35,F27)</f>
        <v>0</v>
      </c>
      <c r="I27" s="8">
        <v>3</v>
      </c>
      <c r="J27" s="25" t="s">
        <v>66</v>
      </c>
      <c r="K27" s="36">
        <f t="shared" ref="K27:K34" si="21">_xlfn.IFNA(IF(MATCH(J27,$AE$4:$AE$19, 0)&gt;0, $B27), 0)</f>
        <v>0</v>
      </c>
      <c r="L27" s="32">
        <f t="shared" ref="L27:L34" si="22">COUNTIF($AE$4:$AE$35,J27)</f>
        <v>0</v>
      </c>
      <c r="M27" s="38" t="s">
        <v>72</v>
      </c>
      <c r="N27" s="36">
        <f t="shared" ref="N27:N34" si="23">_xlfn.IFNA(IF(MATCH(M27,$AE$4:$AE$19, 0)&gt;0, $B27), 0)</f>
        <v>0</v>
      </c>
      <c r="O27" s="37">
        <f t="shared" ref="O27:O34" si="24">COUNTIF($AE$4:$AE$35,M27)</f>
        <v>0</v>
      </c>
      <c r="P27" s="8">
        <v>3</v>
      </c>
      <c r="Q27" s="25" t="s">
        <v>72</v>
      </c>
      <c r="R27" s="36">
        <f t="shared" ref="R27:R34" si="25">_xlfn.IFNA(IF(MATCH(Q27,$AE$4:$AE$19, 0)&gt;0, $B27), 0)</f>
        <v>0</v>
      </c>
      <c r="S27" s="32">
        <f t="shared" ref="S27:S34" si="26">COUNTIF($AE$4:$AE$35,Q27)</f>
        <v>0</v>
      </c>
      <c r="T27" s="25" t="s">
        <v>69</v>
      </c>
      <c r="U27" s="36">
        <f t="shared" ref="U27:U34" si="27">_xlfn.IFNA(IF(MATCH(T27,$AE$4:$AE$19, 0)&gt;0, $B27), 0)</f>
        <v>0</v>
      </c>
      <c r="V27" s="37">
        <f t="shared" ref="V27:V34" si="28">COUNTIF($AE$4:$AE$35,T27)</f>
        <v>0</v>
      </c>
      <c r="W27" s="8">
        <v>3</v>
      </c>
      <c r="X27" s="25" t="s">
        <v>50</v>
      </c>
      <c r="Y27" s="36">
        <f t="shared" ref="Y27:Y34" si="29">_xlfn.IFNA(IF(MATCH(X27,$AE$4:$AE$19, 0)&gt;0, $B27), 0)</f>
        <v>0</v>
      </c>
      <c r="Z27" s="32">
        <f t="shared" ref="Z27:Z34" si="30">COUNTIF($AE$4:$AE$35,X27)</f>
        <v>0</v>
      </c>
      <c r="AA27" s="25" t="s">
        <v>69</v>
      </c>
      <c r="AB27" s="36">
        <f t="shared" ref="AB27:AB34" si="31">_xlfn.IFNA(IF(MATCH(AA27,$AE$4:$AE$19, 0)&gt;0, $B27), 0)</f>
        <v>0</v>
      </c>
      <c r="AC27" s="37">
        <f t="shared" ref="AC27:AC34" si="32">COUNTIF($AE$4:$AE$35,AA27)</f>
        <v>0</v>
      </c>
      <c r="AD27" s="75"/>
      <c r="AE27" s="28">
        <f t="shared" si="16"/>
        <v>0</v>
      </c>
      <c r="AF27" s="75"/>
      <c r="AG27" s="75"/>
      <c r="AH27" s="75"/>
      <c r="AI27" s="75"/>
      <c r="AJ27" s="75"/>
      <c r="AK27" s="75">
        <v>2</v>
      </c>
      <c r="AL27" s="75" t="s">
        <v>85</v>
      </c>
      <c r="AM27" s="23" t="s">
        <v>45</v>
      </c>
      <c r="AN27" s="75" t="s">
        <v>86</v>
      </c>
      <c r="AO27" s="75"/>
      <c r="AP27" s="75"/>
      <c r="AQ27" s="75"/>
      <c r="AR27" s="75"/>
    </row>
    <row r="28" spans="1:44" s="174" customFormat="1" x14ac:dyDescent="0.25">
      <c r="A28" s="6"/>
      <c r="B28" s="8">
        <v>2</v>
      </c>
      <c r="C28" s="25" t="s">
        <v>66</v>
      </c>
      <c r="D28" s="36">
        <f t="shared" si="17"/>
        <v>0</v>
      </c>
      <c r="E28" s="32">
        <f t="shared" si="18"/>
        <v>0</v>
      </c>
      <c r="F28" s="25" t="s">
        <v>50</v>
      </c>
      <c r="G28" s="36">
        <f t="shared" si="19"/>
        <v>0</v>
      </c>
      <c r="H28" s="37">
        <f t="shared" si="20"/>
        <v>0</v>
      </c>
      <c r="I28" s="8">
        <v>2</v>
      </c>
      <c r="J28" s="25" t="s">
        <v>76</v>
      </c>
      <c r="K28" s="36">
        <f t="shared" si="21"/>
        <v>0</v>
      </c>
      <c r="L28" s="32">
        <f t="shared" si="22"/>
        <v>0</v>
      </c>
      <c r="M28" s="38" t="s">
        <v>64</v>
      </c>
      <c r="N28" s="36">
        <f t="shared" si="23"/>
        <v>0</v>
      </c>
      <c r="O28" s="37">
        <f t="shared" si="24"/>
        <v>0</v>
      </c>
      <c r="P28" s="8">
        <v>2</v>
      </c>
      <c r="Q28" s="25" t="s">
        <v>50</v>
      </c>
      <c r="R28" s="36">
        <f t="shared" si="25"/>
        <v>0</v>
      </c>
      <c r="S28" s="32">
        <f t="shared" si="26"/>
        <v>0</v>
      </c>
      <c r="T28" s="25" t="s">
        <v>66</v>
      </c>
      <c r="U28" s="36">
        <f t="shared" si="27"/>
        <v>0</v>
      </c>
      <c r="V28" s="37">
        <f t="shared" si="28"/>
        <v>0</v>
      </c>
      <c r="W28" s="8">
        <v>2</v>
      </c>
      <c r="X28" s="25" t="s">
        <v>72</v>
      </c>
      <c r="Y28" s="36">
        <f t="shared" si="29"/>
        <v>0</v>
      </c>
      <c r="Z28" s="32">
        <f t="shared" si="30"/>
        <v>0</v>
      </c>
      <c r="AA28" s="25" t="s">
        <v>66</v>
      </c>
      <c r="AB28" s="36">
        <f t="shared" si="31"/>
        <v>0</v>
      </c>
      <c r="AC28" s="37">
        <f t="shared" si="32"/>
        <v>0</v>
      </c>
      <c r="AD28" s="75"/>
      <c r="AE28" s="28">
        <f t="shared" si="16"/>
        <v>0</v>
      </c>
      <c r="AF28" s="75"/>
      <c r="AG28" s="75"/>
      <c r="AH28" s="75"/>
      <c r="AI28" s="75"/>
      <c r="AJ28" s="75"/>
      <c r="AK28" s="75">
        <v>3</v>
      </c>
      <c r="AL28" s="75" t="s">
        <v>90</v>
      </c>
      <c r="AM28" s="23" t="s">
        <v>45</v>
      </c>
      <c r="AN28" s="75" t="s">
        <v>92</v>
      </c>
      <c r="AO28" s="75"/>
      <c r="AP28" s="75"/>
      <c r="AQ28" s="75"/>
      <c r="AR28" s="75"/>
    </row>
    <row r="29" spans="1:44" s="174" customFormat="1" x14ac:dyDescent="0.25">
      <c r="A29" s="6"/>
      <c r="B29" s="8">
        <v>1</v>
      </c>
      <c r="C29" s="25" t="s">
        <v>50</v>
      </c>
      <c r="D29" s="36">
        <f t="shared" si="17"/>
        <v>0</v>
      </c>
      <c r="E29" s="32">
        <f t="shared" si="18"/>
        <v>0</v>
      </c>
      <c r="F29" s="25" t="s">
        <v>66</v>
      </c>
      <c r="G29" s="36">
        <f t="shared" si="19"/>
        <v>0</v>
      </c>
      <c r="H29" s="37">
        <f t="shared" si="20"/>
        <v>0</v>
      </c>
      <c r="I29" s="8">
        <v>1</v>
      </c>
      <c r="J29" s="25" t="s">
        <v>68</v>
      </c>
      <c r="K29" s="36">
        <f t="shared" si="21"/>
        <v>0</v>
      </c>
      <c r="L29" s="32">
        <f t="shared" si="22"/>
        <v>0</v>
      </c>
      <c r="M29" s="38" t="s">
        <v>68</v>
      </c>
      <c r="N29" s="36">
        <f t="shared" si="23"/>
        <v>0</v>
      </c>
      <c r="O29" s="37">
        <f t="shared" si="24"/>
        <v>0</v>
      </c>
      <c r="P29" s="8">
        <v>1</v>
      </c>
      <c r="Q29" s="25" t="s">
        <v>69</v>
      </c>
      <c r="R29" s="36">
        <f t="shared" si="25"/>
        <v>0</v>
      </c>
      <c r="S29" s="32">
        <f t="shared" si="26"/>
        <v>0</v>
      </c>
      <c r="T29" s="25" t="s">
        <v>72</v>
      </c>
      <c r="U29" s="36">
        <f t="shared" si="27"/>
        <v>0</v>
      </c>
      <c r="V29" s="37">
        <f t="shared" si="28"/>
        <v>0</v>
      </c>
      <c r="W29" s="8">
        <v>1</v>
      </c>
      <c r="X29" s="25" t="s">
        <v>58</v>
      </c>
      <c r="Y29" s="36">
        <f t="shared" si="29"/>
        <v>0</v>
      </c>
      <c r="Z29" s="32">
        <f t="shared" si="30"/>
        <v>0</v>
      </c>
      <c r="AA29" s="25" t="s">
        <v>76</v>
      </c>
      <c r="AB29" s="36">
        <f t="shared" si="31"/>
        <v>0</v>
      </c>
      <c r="AC29" s="37">
        <f t="shared" si="32"/>
        <v>0</v>
      </c>
      <c r="AD29" s="75"/>
      <c r="AE29" s="28">
        <f t="shared" si="16"/>
        <v>0</v>
      </c>
      <c r="AF29" s="75"/>
      <c r="AG29" s="75"/>
      <c r="AH29" s="75"/>
      <c r="AI29" s="75"/>
      <c r="AJ29" s="75"/>
      <c r="AK29" s="75">
        <v>4</v>
      </c>
      <c r="AL29" s="75" t="s">
        <v>94</v>
      </c>
      <c r="AM29" s="23" t="s">
        <v>45</v>
      </c>
      <c r="AN29" s="75" t="s">
        <v>83</v>
      </c>
      <c r="AO29" s="75"/>
      <c r="AP29" s="75"/>
      <c r="AQ29" s="75"/>
      <c r="AR29" s="75"/>
    </row>
    <row r="30" spans="1:44" s="174" customFormat="1" x14ac:dyDescent="0.25">
      <c r="A30" s="6"/>
      <c r="B30" s="9">
        <v>4</v>
      </c>
      <c r="C30" s="72" t="s">
        <v>67</v>
      </c>
      <c r="D30" s="36">
        <f t="shared" si="17"/>
        <v>0</v>
      </c>
      <c r="E30" s="32">
        <f t="shared" si="18"/>
        <v>0</v>
      </c>
      <c r="F30" s="72" t="s">
        <v>70</v>
      </c>
      <c r="G30" s="36">
        <f t="shared" si="19"/>
        <v>0</v>
      </c>
      <c r="H30" s="37">
        <f t="shared" si="20"/>
        <v>0</v>
      </c>
      <c r="I30" s="9">
        <v>4</v>
      </c>
      <c r="J30" s="73" t="s">
        <v>63</v>
      </c>
      <c r="K30" s="36">
        <f t="shared" si="21"/>
        <v>0</v>
      </c>
      <c r="L30" s="32">
        <f t="shared" si="22"/>
        <v>0</v>
      </c>
      <c r="M30" s="74" t="s">
        <v>73</v>
      </c>
      <c r="N30" s="36">
        <f t="shared" si="23"/>
        <v>0</v>
      </c>
      <c r="O30" s="37">
        <f t="shared" si="24"/>
        <v>0</v>
      </c>
      <c r="P30" s="9">
        <v>4</v>
      </c>
      <c r="Q30" s="72" t="s">
        <v>68</v>
      </c>
      <c r="R30" s="36">
        <f t="shared" si="25"/>
        <v>0</v>
      </c>
      <c r="S30" s="32">
        <f t="shared" si="26"/>
        <v>0</v>
      </c>
      <c r="T30" s="73" t="s">
        <v>70</v>
      </c>
      <c r="U30" s="36">
        <f t="shared" si="27"/>
        <v>0</v>
      </c>
      <c r="V30" s="37">
        <f t="shared" si="28"/>
        <v>0</v>
      </c>
      <c r="W30" s="9">
        <v>4</v>
      </c>
      <c r="X30" s="71" t="s">
        <v>73</v>
      </c>
      <c r="Y30" s="36">
        <f t="shared" si="29"/>
        <v>0</v>
      </c>
      <c r="Z30" s="32">
        <f t="shared" si="30"/>
        <v>0</v>
      </c>
      <c r="AA30" s="72" t="s">
        <v>70</v>
      </c>
      <c r="AB30" s="36">
        <f t="shared" si="31"/>
        <v>0</v>
      </c>
      <c r="AC30" s="37">
        <f>COUNTIF($AE$4:$AE$35,AA30)</f>
        <v>0</v>
      </c>
      <c r="AD30" s="75"/>
      <c r="AE30" s="28">
        <f t="shared" si="16"/>
        <v>0</v>
      </c>
      <c r="AF30" s="75"/>
      <c r="AG30" s="75"/>
      <c r="AH30" s="75"/>
      <c r="AI30" s="75"/>
      <c r="AJ30" s="75"/>
      <c r="AK30" s="75">
        <v>5</v>
      </c>
      <c r="AL30" s="75" t="s">
        <v>93</v>
      </c>
      <c r="AM30" s="23" t="s">
        <v>45</v>
      </c>
      <c r="AN30" s="75" t="s">
        <v>256</v>
      </c>
      <c r="AO30" s="75"/>
      <c r="AP30" s="75"/>
      <c r="AQ30" s="75"/>
      <c r="AR30" s="75"/>
    </row>
    <row r="31" spans="1:44" s="174" customFormat="1" x14ac:dyDescent="0.25">
      <c r="A31" s="6"/>
      <c r="B31" s="9">
        <v>3</v>
      </c>
      <c r="C31" s="72" t="s">
        <v>63</v>
      </c>
      <c r="D31" s="36">
        <f t="shared" si="17"/>
        <v>0</v>
      </c>
      <c r="E31" s="32">
        <f t="shared" si="18"/>
        <v>0</v>
      </c>
      <c r="F31" s="72" t="s">
        <v>75</v>
      </c>
      <c r="G31" s="36">
        <f t="shared" si="19"/>
        <v>0</v>
      </c>
      <c r="H31" s="37">
        <f t="shared" si="20"/>
        <v>0</v>
      </c>
      <c r="I31" s="9">
        <v>3</v>
      </c>
      <c r="J31" s="73" t="s">
        <v>66</v>
      </c>
      <c r="K31" s="36">
        <f t="shared" si="21"/>
        <v>0</v>
      </c>
      <c r="L31" s="32">
        <f t="shared" si="22"/>
        <v>0</v>
      </c>
      <c r="M31" s="74" t="s">
        <v>60</v>
      </c>
      <c r="N31" s="36">
        <f t="shared" si="23"/>
        <v>0</v>
      </c>
      <c r="O31" s="37">
        <f t="shared" si="24"/>
        <v>0</v>
      </c>
      <c r="P31" s="9">
        <v>3</v>
      </c>
      <c r="Q31" s="72" t="s">
        <v>73</v>
      </c>
      <c r="R31" s="36">
        <f t="shared" si="25"/>
        <v>0</v>
      </c>
      <c r="S31" s="32">
        <f t="shared" si="26"/>
        <v>0</v>
      </c>
      <c r="T31" s="73" t="s">
        <v>67</v>
      </c>
      <c r="U31" s="36">
        <f t="shared" si="27"/>
        <v>0</v>
      </c>
      <c r="V31" s="37">
        <f t="shared" si="28"/>
        <v>0</v>
      </c>
      <c r="W31" s="9">
        <v>3</v>
      </c>
      <c r="X31" s="71" t="s">
        <v>68</v>
      </c>
      <c r="Y31" s="36">
        <f t="shared" si="29"/>
        <v>0</v>
      </c>
      <c r="Z31" s="32">
        <f t="shared" si="30"/>
        <v>0</v>
      </c>
      <c r="AA31" s="72" t="s">
        <v>69</v>
      </c>
      <c r="AB31" s="36">
        <f t="shared" si="31"/>
        <v>0</v>
      </c>
      <c r="AC31" s="37">
        <f t="shared" si="32"/>
        <v>0</v>
      </c>
      <c r="AD31" s="75"/>
      <c r="AE31" s="28">
        <f t="shared" si="16"/>
        <v>0</v>
      </c>
      <c r="AF31" s="75"/>
      <c r="AG31" s="75"/>
      <c r="AH31" s="75"/>
      <c r="AI31" s="75"/>
      <c r="AJ31" s="75"/>
      <c r="AK31" s="75">
        <v>6</v>
      </c>
      <c r="AL31" s="75" t="s">
        <v>95</v>
      </c>
      <c r="AM31" s="23" t="s">
        <v>45</v>
      </c>
      <c r="AN31" s="75" t="s">
        <v>84</v>
      </c>
      <c r="AO31" s="75"/>
      <c r="AP31" s="75"/>
      <c r="AQ31" s="75"/>
      <c r="AR31" s="75"/>
    </row>
    <row r="32" spans="1:44" s="174" customFormat="1" x14ac:dyDescent="0.25">
      <c r="A32" s="6"/>
      <c r="B32" s="9">
        <v>2</v>
      </c>
      <c r="C32" s="72" t="s">
        <v>68</v>
      </c>
      <c r="D32" s="36">
        <f t="shared" si="17"/>
        <v>0</v>
      </c>
      <c r="E32" s="32">
        <f t="shared" si="18"/>
        <v>0</v>
      </c>
      <c r="F32" s="72" t="s">
        <v>73</v>
      </c>
      <c r="G32" s="36">
        <f t="shared" si="19"/>
        <v>0</v>
      </c>
      <c r="H32" s="37">
        <f t="shared" si="20"/>
        <v>0</v>
      </c>
      <c r="I32" s="9">
        <v>2</v>
      </c>
      <c r="J32" s="73" t="s">
        <v>47</v>
      </c>
      <c r="K32" s="36">
        <f t="shared" si="21"/>
        <v>0</v>
      </c>
      <c r="L32" s="32">
        <f t="shared" si="22"/>
        <v>0</v>
      </c>
      <c r="M32" s="74" t="s">
        <v>63</v>
      </c>
      <c r="N32" s="36">
        <f t="shared" si="23"/>
        <v>0</v>
      </c>
      <c r="O32" s="37">
        <f t="shared" si="24"/>
        <v>0</v>
      </c>
      <c r="P32" s="9">
        <v>2</v>
      </c>
      <c r="Q32" s="72" t="s">
        <v>72</v>
      </c>
      <c r="R32" s="36">
        <f t="shared" si="25"/>
        <v>0</v>
      </c>
      <c r="S32" s="32">
        <f t="shared" si="26"/>
        <v>0</v>
      </c>
      <c r="T32" s="73" t="s">
        <v>47</v>
      </c>
      <c r="U32" s="36">
        <f t="shared" si="27"/>
        <v>0</v>
      </c>
      <c r="V32" s="37">
        <f t="shared" si="28"/>
        <v>0</v>
      </c>
      <c r="W32" s="9">
        <v>2</v>
      </c>
      <c r="X32" s="71" t="s">
        <v>47</v>
      </c>
      <c r="Y32" s="36">
        <f t="shared" si="29"/>
        <v>0</v>
      </c>
      <c r="Z32" s="32">
        <f t="shared" si="30"/>
        <v>0</v>
      </c>
      <c r="AA32" s="72" t="s">
        <v>75</v>
      </c>
      <c r="AB32" s="36">
        <f t="shared" si="31"/>
        <v>0</v>
      </c>
      <c r="AC32" s="37">
        <f t="shared" si="32"/>
        <v>0</v>
      </c>
      <c r="AD32" s="75"/>
      <c r="AE32" s="28">
        <f t="shared" si="16"/>
        <v>0</v>
      </c>
      <c r="AF32" s="75"/>
      <c r="AG32" s="75"/>
      <c r="AH32" s="75"/>
      <c r="AI32" s="75"/>
      <c r="AJ32" s="75"/>
      <c r="AK32" s="75">
        <v>7</v>
      </c>
      <c r="AL32" s="75" t="s">
        <v>278</v>
      </c>
      <c r="AM32" s="23" t="s">
        <v>45</v>
      </c>
      <c r="AN32" s="75" t="s">
        <v>89</v>
      </c>
      <c r="AO32" s="75"/>
      <c r="AP32" s="75"/>
      <c r="AQ32" s="75"/>
      <c r="AR32" s="75"/>
    </row>
    <row r="33" spans="1:44" s="174" customFormat="1" x14ac:dyDescent="0.25">
      <c r="A33" s="6"/>
      <c r="B33" s="9">
        <v>1</v>
      </c>
      <c r="C33" s="72" t="s">
        <v>69</v>
      </c>
      <c r="D33" s="36">
        <f t="shared" si="17"/>
        <v>0</v>
      </c>
      <c r="E33" s="32">
        <f t="shared" si="18"/>
        <v>0</v>
      </c>
      <c r="F33" s="72" t="s">
        <v>49</v>
      </c>
      <c r="G33" s="36">
        <f t="shared" si="19"/>
        <v>0</v>
      </c>
      <c r="H33" s="37">
        <f t="shared" si="20"/>
        <v>0</v>
      </c>
      <c r="I33" s="9">
        <v>1</v>
      </c>
      <c r="J33" s="73" t="s">
        <v>61</v>
      </c>
      <c r="K33" s="36">
        <f t="shared" si="21"/>
        <v>0</v>
      </c>
      <c r="L33" s="32">
        <f t="shared" si="22"/>
        <v>0</v>
      </c>
      <c r="M33" s="74" t="s">
        <v>46</v>
      </c>
      <c r="N33" s="36">
        <f t="shared" si="23"/>
        <v>0</v>
      </c>
      <c r="O33" s="37">
        <f t="shared" si="24"/>
        <v>0</v>
      </c>
      <c r="P33" s="9">
        <v>1</v>
      </c>
      <c r="Q33" s="72" t="s">
        <v>75</v>
      </c>
      <c r="R33" s="36">
        <f t="shared" si="25"/>
        <v>0</v>
      </c>
      <c r="S33" s="32">
        <f t="shared" si="26"/>
        <v>0</v>
      </c>
      <c r="T33" s="73" t="s">
        <v>74</v>
      </c>
      <c r="U33" s="36">
        <f t="shared" si="27"/>
        <v>0</v>
      </c>
      <c r="V33" s="37">
        <f t="shared" si="28"/>
        <v>0</v>
      </c>
      <c r="W33" s="9">
        <v>1</v>
      </c>
      <c r="X33" s="71" t="s">
        <v>48</v>
      </c>
      <c r="Y33" s="36">
        <f t="shared" si="29"/>
        <v>0</v>
      </c>
      <c r="Z33" s="32">
        <f t="shared" si="30"/>
        <v>0</v>
      </c>
      <c r="AA33" s="72" t="s">
        <v>74</v>
      </c>
      <c r="AB33" s="36">
        <f>_xlfn.IFNA(IF(MATCH(AA33,$AE$4:$AE$19, 0)&gt;0, $B33), 0)</f>
        <v>0</v>
      </c>
      <c r="AC33" s="37">
        <f t="shared" si="32"/>
        <v>0</v>
      </c>
      <c r="AD33" s="75"/>
      <c r="AE33" s="28">
        <f t="shared" si="16"/>
        <v>0</v>
      </c>
      <c r="AF33" s="75"/>
      <c r="AG33" s="75"/>
      <c r="AH33" s="75"/>
      <c r="AI33" s="75"/>
      <c r="AJ33" s="75"/>
      <c r="AK33" s="75">
        <v>8</v>
      </c>
      <c r="AL33" s="75" t="s">
        <v>87</v>
      </c>
      <c r="AM33" s="23" t="s">
        <v>45</v>
      </c>
      <c r="AN33" s="75" t="s">
        <v>82</v>
      </c>
      <c r="AO33" s="75"/>
      <c r="AP33" s="75"/>
      <c r="AQ33" s="75"/>
      <c r="AR33" s="75"/>
    </row>
    <row r="34" spans="1:44" s="174" customFormat="1" x14ac:dyDescent="0.25">
      <c r="A34" s="6"/>
      <c r="B34" s="9">
        <v>1</v>
      </c>
      <c r="C34" s="72" t="s">
        <v>61</v>
      </c>
      <c r="D34" s="36">
        <f t="shared" si="17"/>
        <v>0</v>
      </c>
      <c r="E34" s="32">
        <f t="shared" si="18"/>
        <v>0</v>
      </c>
      <c r="F34" s="72" t="s">
        <v>54</v>
      </c>
      <c r="G34" s="36">
        <f t="shared" si="19"/>
        <v>0</v>
      </c>
      <c r="H34" s="37">
        <f t="shared" si="20"/>
        <v>0</v>
      </c>
      <c r="I34" s="9">
        <v>1</v>
      </c>
      <c r="J34" s="73" t="s">
        <v>74</v>
      </c>
      <c r="K34" s="36">
        <f t="shared" si="21"/>
        <v>0</v>
      </c>
      <c r="L34" s="32">
        <f t="shared" si="22"/>
        <v>0</v>
      </c>
      <c r="M34" s="74" t="s">
        <v>48</v>
      </c>
      <c r="N34" s="36">
        <f t="shared" si="23"/>
        <v>0</v>
      </c>
      <c r="O34" s="37">
        <f t="shared" si="24"/>
        <v>0</v>
      </c>
      <c r="P34" s="9">
        <v>1</v>
      </c>
      <c r="Q34" s="72" t="s">
        <v>66</v>
      </c>
      <c r="R34" s="36">
        <f t="shared" si="25"/>
        <v>0</v>
      </c>
      <c r="S34" s="32">
        <f t="shared" si="26"/>
        <v>0</v>
      </c>
      <c r="T34" s="73" t="s">
        <v>76</v>
      </c>
      <c r="U34" s="36">
        <f t="shared" si="27"/>
        <v>0</v>
      </c>
      <c r="V34" s="37">
        <f t="shared" si="28"/>
        <v>0</v>
      </c>
      <c r="W34" s="9">
        <v>1</v>
      </c>
      <c r="X34" s="71" t="s">
        <v>65</v>
      </c>
      <c r="Y34" s="36">
        <f t="shared" si="29"/>
        <v>0</v>
      </c>
      <c r="Z34" s="32">
        <f t="shared" si="30"/>
        <v>0</v>
      </c>
      <c r="AA34" s="72" t="s">
        <v>76</v>
      </c>
      <c r="AB34" s="36">
        <f t="shared" si="31"/>
        <v>0</v>
      </c>
      <c r="AC34" s="37">
        <f t="shared" si="32"/>
        <v>0</v>
      </c>
      <c r="AD34" s="75"/>
      <c r="AE34" s="28">
        <f t="shared" si="16"/>
        <v>0</v>
      </c>
      <c r="AF34" s="75"/>
      <c r="AG34" s="75"/>
      <c r="AH34" s="75"/>
      <c r="AI34" s="75"/>
      <c r="AJ34" s="75"/>
      <c r="AK34" s="75"/>
      <c r="AL34" s="75"/>
      <c r="AM34" s="75"/>
      <c r="AN34" s="75"/>
      <c r="AO34" s="75"/>
      <c r="AP34" s="75"/>
      <c r="AQ34" s="75"/>
      <c r="AR34" s="75"/>
    </row>
    <row r="35" spans="1:44" s="174" customFormat="1" x14ac:dyDescent="0.25">
      <c r="A35" s="77"/>
      <c r="B35" s="78"/>
      <c r="C35" s="11" t="s">
        <v>77</v>
      </c>
      <c r="D35" s="11"/>
      <c r="E35" s="11">
        <f>SUM(E24:E34)</f>
        <v>-2</v>
      </c>
      <c r="F35" s="28" t="s">
        <v>78</v>
      </c>
      <c r="G35" s="11">
        <f>SUM(G24:G34)</f>
        <v>0</v>
      </c>
      <c r="H35" s="40">
        <f>SUM(H25:H34)</f>
        <v>0</v>
      </c>
      <c r="I35" s="78"/>
      <c r="J35" s="11" t="s">
        <v>77</v>
      </c>
      <c r="K35" s="11"/>
      <c r="L35" s="11">
        <f>SUM(L24:L34)</f>
        <v>-2</v>
      </c>
      <c r="M35" s="28" t="s">
        <v>78</v>
      </c>
      <c r="N35" s="11"/>
      <c r="O35" s="40">
        <f>SUM(O25:O34)</f>
        <v>0</v>
      </c>
      <c r="P35" s="78"/>
      <c r="Q35" s="11" t="s">
        <v>77</v>
      </c>
      <c r="R35" s="11"/>
      <c r="S35" s="11">
        <f>SUM(S24:S34)</f>
        <v>-2</v>
      </c>
      <c r="T35" s="28" t="s">
        <v>78</v>
      </c>
      <c r="U35" s="11"/>
      <c r="V35" s="40">
        <f>SUM(V25:V34)</f>
        <v>0</v>
      </c>
      <c r="W35" s="78"/>
      <c r="X35" s="11" t="s">
        <v>77</v>
      </c>
      <c r="Y35" s="11"/>
      <c r="Z35" s="11">
        <f>SUM(Z24:Z34)</f>
        <v>-2</v>
      </c>
      <c r="AA35" s="28" t="s">
        <v>78</v>
      </c>
      <c r="AB35" s="11"/>
      <c r="AC35" s="40">
        <f>SUM(AC25:AC34)</f>
        <v>0</v>
      </c>
      <c r="AD35" s="75"/>
      <c r="AE35" s="28">
        <f t="shared" si="16"/>
        <v>0</v>
      </c>
      <c r="AF35" s="75"/>
      <c r="AG35" s="75"/>
      <c r="AH35" s="75"/>
      <c r="AI35" s="75"/>
      <c r="AJ35" s="75"/>
      <c r="AK35" s="75"/>
      <c r="AL35" s="75"/>
      <c r="AM35" s="75"/>
      <c r="AN35" s="75"/>
      <c r="AO35" s="75"/>
      <c r="AP35" s="75"/>
      <c r="AQ35" s="75"/>
      <c r="AR35" s="75"/>
    </row>
    <row r="36" spans="1:44" s="174" customFormat="1" x14ac:dyDescent="0.25">
      <c r="A36" s="6"/>
      <c r="B36" s="78"/>
      <c r="C36" s="12" t="s">
        <v>79</v>
      </c>
      <c r="D36" s="78">
        <v>9</v>
      </c>
      <c r="E36" s="78"/>
      <c r="F36" s="12" t="s">
        <v>79</v>
      </c>
      <c r="G36" s="78">
        <v>0</v>
      </c>
      <c r="H36" s="6"/>
      <c r="I36" s="78"/>
      <c r="J36" s="12" t="s">
        <v>79</v>
      </c>
      <c r="K36" s="78">
        <v>9</v>
      </c>
      <c r="L36" s="78"/>
      <c r="M36" s="12" t="s">
        <v>79</v>
      </c>
      <c r="N36" s="78">
        <v>8</v>
      </c>
      <c r="O36" s="6"/>
      <c r="P36" s="78"/>
      <c r="Q36" s="12" t="s">
        <v>79</v>
      </c>
      <c r="R36" s="78">
        <v>11</v>
      </c>
      <c r="S36" s="78"/>
      <c r="T36" s="12" t="s">
        <v>79</v>
      </c>
      <c r="U36" s="78">
        <v>7</v>
      </c>
      <c r="V36" s="6"/>
      <c r="W36" s="78"/>
      <c r="X36" s="12" t="s">
        <v>79</v>
      </c>
      <c r="Y36" s="78">
        <v>7</v>
      </c>
      <c r="Z36" s="78"/>
      <c r="AA36" s="12" t="s">
        <v>79</v>
      </c>
      <c r="AB36" s="78">
        <v>6</v>
      </c>
      <c r="AC36" s="6"/>
      <c r="AD36" s="75"/>
      <c r="AE36" s="75"/>
      <c r="AF36" s="75"/>
      <c r="AG36" s="75"/>
      <c r="AH36" s="75"/>
      <c r="AI36" s="75"/>
      <c r="AJ36" s="75"/>
      <c r="AK36" s="75"/>
      <c r="AL36" s="75"/>
      <c r="AM36" s="75"/>
      <c r="AN36" s="75"/>
      <c r="AO36" s="75"/>
      <c r="AP36" s="75"/>
      <c r="AQ36" s="75"/>
      <c r="AR36" s="75"/>
    </row>
    <row r="37" spans="1:44" s="174" customFormat="1" x14ac:dyDescent="0.25">
      <c r="A37" s="77"/>
      <c r="B37" s="77"/>
      <c r="C37" s="77"/>
      <c r="D37" s="77"/>
      <c r="E37" s="77"/>
      <c r="F37" s="77"/>
      <c r="G37" s="77"/>
      <c r="H37" s="77"/>
      <c r="I37" s="77"/>
      <c r="J37" s="77"/>
      <c r="K37" s="77"/>
      <c r="L37" s="77"/>
      <c r="M37" s="77"/>
      <c r="N37" s="77"/>
      <c r="O37" s="77"/>
      <c r="P37" s="77"/>
      <c r="Q37" s="77"/>
      <c r="R37" s="77"/>
      <c r="S37" s="77"/>
      <c r="T37" s="77"/>
      <c r="U37" s="77"/>
      <c r="V37" s="6"/>
      <c r="W37" s="77"/>
      <c r="X37" s="77"/>
      <c r="Y37" s="77"/>
      <c r="Z37" s="77"/>
      <c r="AA37" s="77"/>
      <c r="AB37" s="77"/>
      <c r="AC37" s="6"/>
      <c r="AD37" s="75"/>
      <c r="AE37" s="75"/>
      <c r="AF37" s="75"/>
      <c r="AG37" s="75"/>
      <c r="AH37" s="75"/>
      <c r="AI37" s="75"/>
      <c r="AJ37" s="75"/>
      <c r="AK37" s="75"/>
      <c r="AL37" s="75"/>
      <c r="AM37" s="75"/>
      <c r="AN37" s="75"/>
      <c r="AO37" s="75"/>
      <c r="AP37" s="75"/>
      <c r="AQ37" s="75"/>
      <c r="AR37" s="75"/>
    </row>
  </sheetData>
  <conditionalFormatting sqref="A1:AN1 A37:AN37 G8:G16 N8:N16 U8:U16 G26:G34 N26:N34 U26:U34 W26:Y34 AB26:AB34 C18:AC19 I8:I17 W8:W17 P8:P17 A36:AD36 A26:B35 I26:I35 W35 P26:P35 AB20:AC20 A8:B20 G20:I20 N20:P20 U20:W20 A2:B2 AB2:AN2 G2:I2 N2:P2 U2:W2 AO1:AO2 AO19:AO37 A3:AC7 A21:AC25 AD19:AD35 AF19:AN36 AD3:AK17 AD18:AJ18 AP1:AR37 Y8:Y16 K26:K34 R26:R34 D8:D16 D26:D34 K8:K16 AB8:AB16 R8:R16">
    <cfRule type="cellIs" dxfId="2645" priority="569" operator="equal">
      <formula>"Home"</formula>
    </cfRule>
    <cfRule type="cellIs" dxfId="2644" priority="570" operator="equal">
      <formula>"Away"</formula>
    </cfRule>
  </conditionalFormatting>
  <conditionalFormatting sqref="X20 Q20 J20">
    <cfRule type="cellIs" dxfId="2643" priority="568" operator="equal">
      <formula>"Need Picks"</formula>
    </cfRule>
  </conditionalFormatting>
  <conditionalFormatting sqref="X20 Q20 J20">
    <cfRule type="cellIs" dxfId="2642" priority="566" operator="equal">
      <formula>"Home"</formula>
    </cfRule>
    <cfRule type="cellIs" dxfId="2641" priority="567" operator="equal">
      <formula>"Away"</formula>
    </cfRule>
  </conditionalFormatting>
  <conditionalFormatting sqref="Z20 S20 L20">
    <cfRule type="cellIs" dxfId="2640" priority="565" operator="equal">
      <formula>"F"</formula>
    </cfRule>
  </conditionalFormatting>
  <conditionalFormatting sqref="C20">
    <cfRule type="cellIs" dxfId="2639" priority="564" operator="equal">
      <formula>"Need Picks"</formula>
    </cfRule>
  </conditionalFormatting>
  <conditionalFormatting sqref="C20">
    <cfRule type="cellIs" dxfId="2638" priority="562" operator="equal">
      <formula>"Home"</formula>
    </cfRule>
    <cfRule type="cellIs" dxfId="2637" priority="563" operator="equal">
      <formula>"Away"</formula>
    </cfRule>
  </conditionalFormatting>
  <conditionalFormatting sqref="E20">
    <cfRule type="cellIs" dxfId="2636" priority="561" operator="equal">
      <formula>"F"</formula>
    </cfRule>
  </conditionalFormatting>
  <conditionalFormatting sqref="X2 Q2 J2">
    <cfRule type="cellIs" dxfId="2635" priority="560" operator="equal">
      <formula>"Need Picks"</formula>
    </cfRule>
  </conditionalFormatting>
  <conditionalFormatting sqref="X2 Q2 J2">
    <cfRule type="cellIs" dxfId="2634" priority="558" operator="equal">
      <formula>"Home"</formula>
    </cfRule>
    <cfRule type="cellIs" dxfId="2633" priority="559" operator="equal">
      <formula>"Away"</formula>
    </cfRule>
  </conditionalFormatting>
  <conditionalFormatting sqref="Z2 S2 L2">
    <cfRule type="cellIs" dxfId="2632" priority="557" operator="equal">
      <formula>"F"</formula>
    </cfRule>
  </conditionalFormatting>
  <conditionalFormatting sqref="C2">
    <cfRule type="cellIs" dxfId="2631" priority="556" operator="equal">
      <formula>"Need Picks"</formula>
    </cfRule>
  </conditionalFormatting>
  <conditionalFormatting sqref="C2">
    <cfRule type="cellIs" dxfId="2630" priority="554" operator="equal">
      <formula>"Home"</formula>
    </cfRule>
    <cfRule type="cellIs" dxfId="2629" priority="555" operator="equal">
      <formula>"Away"</formula>
    </cfRule>
  </conditionalFormatting>
  <conditionalFormatting sqref="E2">
    <cfRule type="cellIs" dxfId="2628" priority="553" operator="equal">
      <formula>"F"</formula>
    </cfRule>
  </conditionalFormatting>
  <conditionalFormatting sqref="AE19:AE36">
    <cfRule type="cellIs" dxfId="2627" priority="551" operator="equal">
      <formula>"Home"</formula>
    </cfRule>
    <cfRule type="cellIs" dxfId="2626" priority="552" operator="equal">
      <formula>"Away"</formula>
    </cfRule>
  </conditionalFormatting>
  <conditionalFormatting sqref="AN4">
    <cfRule type="containsText" dxfId="2625" priority="550" stopIfTrue="1" operator="containsText" text="Week">
      <formula>NOT(ISERROR(SEARCH("Week",AN4)))</formula>
    </cfRule>
  </conditionalFormatting>
  <conditionalFormatting sqref="AN4">
    <cfRule type="containsText" dxfId="2624" priority="547" stopIfTrue="1" operator="containsText" text="day">
      <formula>NOT(ISERROR(SEARCH("day",AN4)))</formula>
    </cfRule>
    <cfRule type="containsText" dxfId="2623" priority="548" stopIfTrue="1" operator="containsText" text="Week">
      <formula>NOT(ISERROR(SEARCH("Week",AN4)))</formula>
    </cfRule>
    <cfRule type="containsText" dxfId="2622" priority="549" stopIfTrue="1" operator="containsText" text="2018">
      <formula>NOT(ISERROR(SEARCH("2018",AN4)))</formula>
    </cfRule>
  </conditionalFormatting>
  <conditionalFormatting sqref="AN4">
    <cfRule type="containsText" dxfId="2621" priority="546" stopIfTrue="1" operator="containsText" text="Week">
      <formula>NOT(ISERROR(SEARCH("Week",AN4)))</formula>
    </cfRule>
  </conditionalFormatting>
  <conditionalFormatting sqref="AN4">
    <cfRule type="containsText" dxfId="2620" priority="543" stopIfTrue="1" operator="containsText" text="day">
      <formula>NOT(ISERROR(SEARCH("day",AN4)))</formula>
    </cfRule>
    <cfRule type="containsText" dxfId="2619" priority="544" stopIfTrue="1" operator="containsText" text="Week">
      <formula>NOT(ISERROR(SEARCH("Week",AN4)))</formula>
    </cfRule>
    <cfRule type="containsText" dxfId="2618" priority="545" stopIfTrue="1" operator="containsText" text="2018">
      <formula>NOT(ISERROR(SEARCH("2018",AN4)))</formula>
    </cfRule>
  </conditionalFormatting>
  <conditionalFormatting sqref="AN4">
    <cfRule type="containsText" dxfId="2617" priority="542" stopIfTrue="1" operator="containsText" text="Week">
      <formula>NOT(ISERROR(SEARCH("Week",AN4)))</formula>
    </cfRule>
  </conditionalFormatting>
  <conditionalFormatting sqref="AN4">
    <cfRule type="containsText" dxfId="2616" priority="539" stopIfTrue="1" operator="containsText" text="day">
      <formula>NOT(ISERROR(SEARCH("day",AN4)))</formula>
    </cfRule>
    <cfRule type="containsText" dxfId="2615" priority="540" stopIfTrue="1" operator="containsText" text="Week">
      <formula>NOT(ISERROR(SEARCH("Week",AN4)))</formula>
    </cfRule>
    <cfRule type="containsText" dxfId="2614" priority="541" stopIfTrue="1" operator="containsText" text="2018">
      <formula>NOT(ISERROR(SEARCH("2018",AN4)))</formula>
    </cfRule>
  </conditionalFormatting>
  <conditionalFormatting sqref="AN4">
    <cfRule type="containsText" dxfId="2613" priority="538" stopIfTrue="1" operator="containsText" text="Week">
      <formula>NOT(ISERROR(SEARCH("Week",AN4)))</formula>
    </cfRule>
  </conditionalFormatting>
  <conditionalFormatting sqref="AN4">
    <cfRule type="containsText" dxfId="2612" priority="535" stopIfTrue="1" operator="containsText" text="day">
      <formula>NOT(ISERROR(SEARCH("day",AN4)))</formula>
    </cfRule>
    <cfRule type="containsText" dxfId="2611" priority="536" stopIfTrue="1" operator="containsText" text="Week">
      <formula>NOT(ISERROR(SEARCH("Week",AN4)))</formula>
    </cfRule>
    <cfRule type="containsText" dxfId="2610" priority="537" stopIfTrue="1" operator="containsText" text="2018">
      <formula>NOT(ISERROR(SEARCH("2018",AN4)))</formula>
    </cfRule>
  </conditionalFormatting>
  <conditionalFormatting sqref="AL5">
    <cfRule type="containsText" dxfId="2609" priority="534" stopIfTrue="1" operator="containsText" text="Week">
      <formula>NOT(ISERROR(SEARCH("Week",AL5)))</formula>
    </cfRule>
  </conditionalFormatting>
  <conditionalFormatting sqref="AL5">
    <cfRule type="containsText" dxfId="2608" priority="531" stopIfTrue="1" operator="containsText" text="day">
      <formula>NOT(ISERROR(SEARCH("day",AL5)))</formula>
    </cfRule>
    <cfRule type="containsText" dxfId="2607" priority="532" stopIfTrue="1" operator="containsText" text="Week">
      <formula>NOT(ISERROR(SEARCH("Week",AL5)))</formula>
    </cfRule>
    <cfRule type="containsText" dxfId="2606" priority="533" stopIfTrue="1" operator="containsText" text="2018">
      <formula>NOT(ISERROR(SEARCH("2018",AL5)))</formula>
    </cfRule>
  </conditionalFormatting>
  <conditionalFormatting sqref="AN5">
    <cfRule type="containsText" dxfId="2605" priority="530" stopIfTrue="1" operator="containsText" text="Week">
      <formula>NOT(ISERROR(SEARCH("Week",AN5)))</formula>
    </cfRule>
  </conditionalFormatting>
  <conditionalFormatting sqref="AN5">
    <cfRule type="containsText" dxfId="2604" priority="527" stopIfTrue="1" operator="containsText" text="day">
      <formula>NOT(ISERROR(SEARCH("day",AN5)))</formula>
    </cfRule>
    <cfRule type="containsText" dxfId="2603" priority="528" stopIfTrue="1" operator="containsText" text="Week">
      <formula>NOT(ISERROR(SEARCH("Week",AN5)))</formula>
    </cfRule>
    <cfRule type="containsText" dxfId="2602" priority="529" stopIfTrue="1" operator="containsText" text="2018">
      <formula>NOT(ISERROR(SEARCH("2018",AN5)))</formula>
    </cfRule>
  </conditionalFormatting>
  <conditionalFormatting sqref="AN5">
    <cfRule type="containsText" dxfId="2601" priority="526" stopIfTrue="1" operator="containsText" text="Week">
      <formula>NOT(ISERROR(SEARCH("Week",AN5)))</formula>
    </cfRule>
  </conditionalFormatting>
  <conditionalFormatting sqref="AN5">
    <cfRule type="containsText" dxfId="2600" priority="523" stopIfTrue="1" operator="containsText" text="day">
      <formula>NOT(ISERROR(SEARCH("day",AN5)))</formula>
    </cfRule>
    <cfRule type="containsText" dxfId="2599" priority="524" stopIfTrue="1" operator="containsText" text="Week">
      <formula>NOT(ISERROR(SEARCH("Week",AN5)))</formula>
    </cfRule>
    <cfRule type="containsText" dxfId="2598" priority="525" stopIfTrue="1" operator="containsText" text="2018">
      <formula>NOT(ISERROR(SEARCH("2018",AN5)))</formula>
    </cfRule>
  </conditionalFormatting>
  <conditionalFormatting sqref="AN5">
    <cfRule type="containsText" dxfId="2597" priority="522" stopIfTrue="1" operator="containsText" text="Week">
      <formula>NOT(ISERROR(SEARCH("Week",AN5)))</formula>
    </cfRule>
  </conditionalFormatting>
  <conditionalFormatting sqref="AN5">
    <cfRule type="containsText" dxfId="2596" priority="519" stopIfTrue="1" operator="containsText" text="day">
      <formula>NOT(ISERROR(SEARCH("day",AN5)))</formula>
    </cfRule>
    <cfRule type="containsText" dxfId="2595" priority="520" stopIfTrue="1" operator="containsText" text="Week">
      <formula>NOT(ISERROR(SEARCH("Week",AN5)))</formula>
    </cfRule>
    <cfRule type="containsText" dxfId="2594" priority="521" stopIfTrue="1" operator="containsText" text="2018">
      <formula>NOT(ISERROR(SEARCH("2018",AN5)))</formula>
    </cfRule>
  </conditionalFormatting>
  <conditionalFormatting sqref="AL5">
    <cfRule type="containsText" dxfId="2593" priority="518" stopIfTrue="1" operator="containsText" text="Week">
      <formula>NOT(ISERROR(SEARCH("Week",AL5)))</formula>
    </cfRule>
  </conditionalFormatting>
  <conditionalFormatting sqref="AL5">
    <cfRule type="containsText" dxfId="2592" priority="515" stopIfTrue="1" operator="containsText" text="day">
      <formula>NOT(ISERROR(SEARCH("day",AL5)))</formula>
    </cfRule>
    <cfRule type="containsText" dxfId="2591" priority="516" stopIfTrue="1" operator="containsText" text="Week">
      <formula>NOT(ISERROR(SEARCH("Week",AL5)))</formula>
    </cfRule>
    <cfRule type="containsText" dxfId="2590" priority="517" stopIfTrue="1" operator="containsText" text="2018">
      <formula>NOT(ISERROR(SEARCH("2018",AL5)))</formula>
    </cfRule>
  </conditionalFormatting>
  <conditionalFormatting sqref="AL5">
    <cfRule type="containsText" dxfId="2589" priority="514" stopIfTrue="1" operator="containsText" text="Week">
      <formula>NOT(ISERROR(SEARCH("Week",AL5)))</formula>
    </cfRule>
  </conditionalFormatting>
  <conditionalFormatting sqref="AL5">
    <cfRule type="containsText" dxfId="2588" priority="511" stopIfTrue="1" operator="containsText" text="day">
      <formula>NOT(ISERROR(SEARCH("day",AL5)))</formula>
    </cfRule>
    <cfRule type="containsText" dxfId="2587" priority="512" stopIfTrue="1" operator="containsText" text="Week">
      <formula>NOT(ISERROR(SEARCH("Week",AL5)))</formula>
    </cfRule>
    <cfRule type="containsText" dxfId="2586" priority="513" stopIfTrue="1" operator="containsText" text="2018">
      <formula>NOT(ISERROR(SEARCH("2018",AL5)))</formula>
    </cfRule>
  </conditionalFormatting>
  <conditionalFormatting sqref="AL5">
    <cfRule type="containsText" dxfId="2585" priority="510" stopIfTrue="1" operator="containsText" text="Week">
      <formula>NOT(ISERROR(SEARCH("Week",AL5)))</formula>
    </cfRule>
  </conditionalFormatting>
  <conditionalFormatting sqref="AL5">
    <cfRule type="containsText" dxfId="2584" priority="507" stopIfTrue="1" operator="containsText" text="day">
      <formula>NOT(ISERROR(SEARCH("day",AL5)))</formula>
    </cfRule>
    <cfRule type="containsText" dxfId="2583" priority="508" stopIfTrue="1" operator="containsText" text="Week">
      <formula>NOT(ISERROR(SEARCH("Week",AL5)))</formula>
    </cfRule>
    <cfRule type="containsText" dxfId="2582" priority="509" stopIfTrue="1" operator="containsText" text="2018">
      <formula>NOT(ISERROR(SEARCH("2018",AL5)))</formula>
    </cfRule>
  </conditionalFormatting>
  <conditionalFormatting sqref="AL5">
    <cfRule type="containsText" dxfId="2581" priority="506" stopIfTrue="1" operator="containsText" text="Week">
      <formula>NOT(ISERROR(SEARCH("Week",AL5)))</formula>
    </cfRule>
  </conditionalFormatting>
  <conditionalFormatting sqref="AL5">
    <cfRule type="containsText" dxfId="2580" priority="503" stopIfTrue="1" operator="containsText" text="day">
      <formula>NOT(ISERROR(SEARCH("day",AL5)))</formula>
    </cfRule>
    <cfRule type="containsText" dxfId="2579" priority="504" stopIfTrue="1" operator="containsText" text="Week">
      <formula>NOT(ISERROR(SEARCH("Week",AL5)))</formula>
    </cfRule>
    <cfRule type="containsText" dxfId="2578" priority="505" stopIfTrue="1" operator="containsText" text="2018">
      <formula>NOT(ISERROR(SEARCH("2018",AL5)))</formula>
    </cfRule>
  </conditionalFormatting>
  <conditionalFormatting sqref="AL5">
    <cfRule type="containsText" dxfId="2577" priority="502" stopIfTrue="1" operator="containsText" text="Week">
      <formula>NOT(ISERROR(SEARCH("Week",AL5)))</formula>
    </cfRule>
  </conditionalFormatting>
  <conditionalFormatting sqref="AL5">
    <cfRule type="containsText" dxfId="2576" priority="499" stopIfTrue="1" operator="containsText" text="day">
      <formula>NOT(ISERROR(SEARCH("day",AL5)))</formula>
    </cfRule>
    <cfRule type="containsText" dxfId="2575" priority="500" stopIfTrue="1" operator="containsText" text="Week">
      <formula>NOT(ISERROR(SEARCH("Week",AL5)))</formula>
    </cfRule>
    <cfRule type="containsText" dxfId="2574" priority="501" stopIfTrue="1" operator="containsText" text="2018">
      <formula>NOT(ISERROR(SEARCH("2018",AL5)))</formula>
    </cfRule>
  </conditionalFormatting>
  <conditionalFormatting sqref="AL5">
    <cfRule type="containsText" dxfId="2573" priority="498" stopIfTrue="1" operator="containsText" text="Week">
      <formula>NOT(ISERROR(SEARCH("Week",AL5)))</formula>
    </cfRule>
  </conditionalFormatting>
  <conditionalFormatting sqref="AL5">
    <cfRule type="containsText" dxfId="2572" priority="495" stopIfTrue="1" operator="containsText" text="day">
      <formula>NOT(ISERROR(SEARCH("day",AL5)))</formula>
    </cfRule>
    <cfRule type="containsText" dxfId="2571" priority="496" stopIfTrue="1" operator="containsText" text="Week">
      <formula>NOT(ISERROR(SEARCH("Week",AL5)))</formula>
    </cfRule>
    <cfRule type="containsText" dxfId="2570" priority="497" stopIfTrue="1" operator="containsText" text="2018">
      <formula>NOT(ISERROR(SEARCH("2018",AL5)))</formula>
    </cfRule>
  </conditionalFormatting>
  <conditionalFormatting sqref="AL5">
    <cfRule type="containsText" dxfId="2569" priority="494" stopIfTrue="1" operator="containsText" text="Week">
      <formula>NOT(ISERROR(SEARCH("Week",AL5)))</formula>
    </cfRule>
  </conditionalFormatting>
  <conditionalFormatting sqref="AL5">
    <cfRule type="containsText" dxfId="2568" priority="491" stopIfTrue="1" operator="containsText" text="day">
      <formula>NOT(ISERROR(SEARCH("day",AL5)))</formula>
    </cfRule>
    <cfRule type="containsText" dxfId="2567" priority="492" stopIfTrue="1" operator="containsText" text="Week">
      <formula>NOT(ISERROR(SEARCH("Week",AL5)))</formula>
    </cfRule>
    <cfRule type="containsText" dxfId="2566" priority="493" stopIfTrue="1" operator="containsText" text="2018">
      <formula>NOT(ISERROR(SEARCH("2018",AL5)))</formula>
    </cfRule>
  </conditionalFormatting>
  <conditionalFormatting sqref="AN6">
    <cfRule type="containsText" dxfId="2565" priority="490" stopIfTrue="1" operator="containsText" text="Week">
      <formula>NOT(ISERROR(SEARCH("Week",AN6)))</formula>
    </cfRule>
  </conditionalFormatting>
  <conditionalFormatting sqref="AN6">
    <cfRule type="containsText" dxfId="2564" priority="487" stopIfTrue="1" operator="containsText" text="day">
      <formula>NOT(ISERROR(SEARCH("day",AN6)))</formula>
    </cfRule>
    <cfRule type="containsText" dxfId="2563" priority="488" stopIfTrue="1" operator="containsText" text="Week">
      <formula>NOT(ISERROR(SEARCH("Week",AN6)))</formula>
    </cfRule>
    <cfRule type="containsText" dxfId="2562" priority="489" stopIfTrue="1" operator="containsText" text="2018">
      <formula>NOT(ISERROR(SEARCH("2018",AN6)))</formula>
    </cfRule>
  </conditionalFormatting>
  <conditionalFormatting sqref="AN6">
    <cfRule type="containsText" dxfId="2561" priority="486" stopIfTrue="1" operator="containsText" text="Week">
      <formula>NOT(ISERROR(SEARCH("Week",AN6)))</formula>
    </cfRule>
  </conditionalFormatting>
  <conditionalFormatting sqref="AN6">
    <cfRule type="containsText" dxfId="2560" priority="483" stopIfTrue="1" operator="containsText" text="day">
      <formula>NOT(ISERROR(SEARCH("day",AN6)))</formula>
    </cfRule>
    <cfRule type="containsText" dxfId="2559" priority="484" stopIfTrue="1" operator="containsText" text="Week">
      <formula>NOT(ISERROR(SEARCH("Week",AN6)))</formula>
    </cfRule>
    <cfRule type="containsText" dxfId="2558" priority="485" stopIfTrue="1" operator="containsText" text="2018">
      <formula>NOT(ISERROR(SEARCH("2018",AN6)))</formula>
    </cfRule>
  </conditionalFormatting>
  <conditionalFormatting sqref="AN6">
    <cfRule type="containsText" dxfId="2557" priority="482" stopIfTrue="1" operator="containsText" text="Week">
      <formula>NOT(ISERROR(SEARCH("Week",AN6)))</formula>
    </cfRule>
  </conditionalFormatting>
  <conditionalFormatting sqref="AN6">
    <cfRule type="containsText" dxfId="2556" priority="479" stopIfTrue="1" operator="containsText" text="day">
      <formula>NOT(ISERROR(SEARCH("day",AN6)))</formula>
    </cfRule>
    <cfRule type="containsText" dxfId="2555" priority="480" stopIfTrue="1" operator="containsText" text="Week">
      <formula>NOT(ISERROR(SEARCH("Week",AN6)))</formula>
    </cfRule>
    <cfRule type="containsText" dxfId="2554" priority="481" stopIfTrue="1" operator="containsText" text="2018">
      <formula>NOT(ISERROR(SEARCH("2018",AN6)))</formula>
    </cfRule>
  </conditionalFormatting>
  <conditionalFormatting sqref="AN6">
    <cfRule type="containsText" dxfId="2553" priority="478" stopIfTrue="1" operator="containsText" text="Week">
      <formula>NOT(ISERROR(SEARCH("Week",AN6)))</formula>
    </cfRule>
  </conditionalFormatting>
  <conditionalFormatting sqref="AN6">
    <cfRule type="containsText" dxfId="2552" priority="475" stopIfTrue="1" operator="containsText" text="day">
      <formula>NOT(ISERROR(SEARCH("day",AN6)))</formula>
    </cfRule>
    <cfRule type="containsText" dxfId="2551" priority="476" stopIfTrue="1" operator="containsText" text="Week">
      <formula>NOT(ISERROR(SEARCH("Week",AN6)))</formula>
    </cfRule>
    <cfRule type="containsText" dxfId="2550" priority="477" stopIfTrue="1" operator="containsText" text="2018">
      <formula>NOT(ISERROR(SEARCH("2018",AN6)))</formula>
    </cfRule>
  </conditionalFormatting>
  <conditionalFormatting sqref="AN6">
    <cfRule type="containsText" dxfId="2549" priority="474" stopIfTrue="1" operator="containsText" text="Week">
      <formula>NOT(ISERROR(SEARCH("Week",AN6)))</formula>
    </cfRule>
  </conditionalFormatting>
  <conditionalFormatting sqref="AN6">
    <cfRule type="containsText" dxfId="2548" priority="471" stopIfTrue="1" operator="containsText" text="day">
      <formula>NOT(ISERROR(SEARCH("day",AN6)))</formula>
    </cfRule>
    <cfRule type="containsText" dxfId="2547" priority="472" stopIfTrue="1" operator="containsText" text="Week">
      <formula>NOT(ISERROR(SEARCH("Week",AN6)))</formula>
    </cfRule>
    <cfRule type="containsText" dxfId="2546" priority="473" stopIfTrue="1" operator="containsText" text="2018">
      <formula>NOT(ISERROR(SEARCH("2018",AN6)))</formula>
    </cfRule>
  </conditionalFormatting>
  <conditionalFormatting sqref="AN6">
    <cfRule type="containsText" dxfId="2545" priority="470" stopIfTrue="1" operator="containsText" text="Week">
      <formula>NOT(ISERROR(SEARCH("Week",AN6)))</formula>
    </cfRule>
  </conditionalFormatting>
  <conditionalFormatting sqref="AN6">
    <cfRule type="containsText" dxfId="2544" priority="467" stopIfTrue="1" operator="containsText" text="day">
      <formula>NOT(ISERROR(SEARCH("day",AN6)))</formula>
    </cfRule>
    <cfRule type="containsText" dxfId="2543" priority="468" stopIfTrue="1" operator="containsText" text="Week">
      <formula>NOT(ISERROR(SEARCH("Week",AN6)))</formula>
    </cfRule>
    <cfRule type="containsText" dxfId="2542" priority="469" stopIfTrue="1" operator="containsText" text="2018">
      <formula>NOT(ISERROR(SEARCH("2018",AN6)))</formula>
    </cfRule>
  </conditionalFormatting>
  <conditionalFormatting sqref="AN6">
    <cfRule type="containsText" dxfId="2541" priority="466" stopIfTrue="1" operator="containsText" text="Week">
      <formula>NOT(ISERROR(SEARCH("Week",AN6)))</formula>
    </cfRule>
  </conditionalFormatting>
  <conditionalFormatting sqref="AN6">
    <cfRule type="containsText" dxfId="2540" priority="463" stopIfTrue="1" operator="containsText" text="day">
      <formula>NOT(ISERROR(SEARCH("day",AN6)))</formula>
    </cfRule>
    <cfRule type="containsText" dxfId="2539" priority="464" stopIfTrue="1" operator="containsText" text="Week">
      <formula>NOT(ISERROR(SEARCH("Week",AN6)))</formula>
    </cfRule>
    <cfRule type="containsText" dxfId="2538" priority="465" stopIfTrue="1" operator="containsText" text="2018">
      <formula>NOT(ISERROR(SEARCH("2018",AN6)))</formula>
    </cfRule>
  </conditionalFormatting>
  <conditionalFormatting sqref="AN6">
    <cfRule type="containsText" dxfId="2537" priority="462" stopIfTrue="1" operator="containsText" text="Week">
      <formula>NOT(ISERROR(SEARCH("Week",AN6)))</formula>
    </cfRule>
  </conditionalFormatting>
  <conditionalFormatting sqref="AN6">
    <cfRule type="containsText" dxfId="2536" priority="459" stopIfTrue="1" operator="containsText" text="day">
      <formula>NOT(ISERROR(SEARCH("day",AN6)))</formula>
    </cfRule>
    <cfRule type="containsText" dxfId="2535" priority="460" stopIfTrue="1" operator="containsText" text="Week">
      <formula>NOT(ISERROR(SEARCH("Week",AN6)))</formula>
    </cfRule>
    <cfRule type="containsText" dxfId="2534" priority="461" stopIfTrue="1" operator="containsText" text="2018">
      <formula>NOT(ISERROR(SEARCH("2018",AN6)))</formula>
    </cfRule>
  </conditionalFormatting>
  <conditionalFormatting sqref="AN6">
    <cfRule type="containsText" dxfId="2533" priority="458" stopIfTrue="1" operator="containsText" text="Week">
      <formula>NOT(ISERROR(SEARCH("Week",AN6)))</formula>
    </cfRule>
  </conditionalFormatting>
  <conditionalFormatting sqref="AN6">
    <cfRule type="containsText" dxfId="2532" priority="455" stopIfTrue="1" operator="containsText" text="day">
      <formula>NOT(ISERROR(SEARCH("day",AN6)))</formula>
    </cfRule>
    <cfRule type="containsText" dxfId="2531" priority="456" stopIfTrue="1" operator="containsText" text="Week">
      <formula>NOT(ISERROR(SEARCH("Week",AN6)))</formula>
    </cfRule>
    <cfRule type="containsText" dxfId="2530" priority="457" stopIfTrue="1" operator="containsText" text="2018">
      <formula>NOT(ISERROR(SEARCH("2018",AN6)))</formula>
    </cfRule>
  </conditionalFormatting>
  <conditionalFormatting sqref="AL7">
    <cfRule type="containsText" dxfId="2529" priority="454" stopIfTrue="1" operator="containsText" text="Week">
      <formula>NOT(ISERROR(SEARCH("Week",AL7)))</formula>
    </cfRule>
  </conditionalFormatting>
  <conditionalFormatting sqref="AL7">
    <cfRule type="containsText" dxfId="2528" priority="451" stopIfTrue="1" operator="containsText" text="day">
      <formula>NOT(ISERROR(SEARCH("day",AL7)))</formula>
    </cfRule>
    <cfRule type="containsText" dxfId="2527" priority="452" stopIfTrue="1" operator="containsText" text="Week">
      <formula>NOT(ISERROR(SEARCH("Week",AL7)))</formula>
    </cfRule>
    <cfRule type="containsText" dxfId="2526" priority="453" stopIfTrue="1" operator="containsText" text="2018">
      <formula>NOT(ISERROR(SEARCH("2018",AL7)))</formula>
    </cfRule>
  </conditionalFormatting>
  <conditionalFormatting sqref="AN7">
    <cfRule type="containsText" dxfId="2525" priority="450" stopIfTrue="1" operator="containsText" text="Week">
      <formula>NOT(ISERROR(SEARCH("Week",AN7)))</formula>
    </cfRule>
  </conditionalFormatting>
  <conditionalFormatting sqref="AN7">
    <cfRule type="containsText" dxfId="2524" priority="447" stopIfTrue="1" operator="containsText" text="day">
      <formula>NOT(ISERROR(SEARCH("day",AN7)))</formula>
    </cfRule>
    <cfRule type="containsText" dxfId="2523" priority="448" stopIfTrue="1" operator="containsText" text="Week">
      <formula>NOT(ISERROR(SEARCH("Week",AN7)))</formula>
    </cfRule>
    <cfRule type="containsText" dxfId="2522" priority="449" stopIfTrue="1" operator="containsText" text="2018">
      <formula>NOT(ISERROR(SEARCH("2018",AN7)))</formula>
    </cfRule>
  </conditionalFormatting>
  <conditionalFormatting sqref="AN7">
    <cfRule type="containsText" dxfId="2521" priority="446" stopIfTrue="1" operator="containsText" text="Week">
      <formula>NOT(ISERROR(SEARCH("Week",AN7)))</formula>
    </cfRule>
  </conditionalFormatting>
  <conditionalFormatting sqref="AN7">
    <cfRule type="containsText" dxfId="2520" priority="443" stopIfTrue="1" operator="containsText" text="day">
      <formula>NOT(ISERROR(SEARCH("day",AN7)))</formula>
    </cfRule>
    <cfRule type="containsText" dxfId="2519" priority="444" stopIfTrue="1" operator="containsText" text="Week">
      <formula>NOT(ISERROR(SEARCH("Week",AN7)))</formula>
    </cfRule>
    <cfRule type="containsText" dxfId="2518" priority="445" stopIfTrue="1" operator="containsText" text="2018">
      <formula>NOT(ISERROR(SEARCH("2018",AN7)))</formula>
    </cfRule>
  </conditionalFormatting>
  <conditionalFormatting sqref="AN7">
    <cfRule type="containsText" dxfId="2517" priority="442" stopIfTrue="1" operator="containsText" text="Week">
      <formula>NOT(ISERROR(SEARCH("Week",AN7)))</formula>
    </cfRule>
  </conditionalFormatting>
  <conditionalFormatting sqref="AN7">
    <cfRule type="containsText" dxfId="2516" priority="439" stopIfTrue="1" operator="containsText" text="day">
      <formula>NOT(ISERROR(SEARCH("day",AN7)))</formula>
    </cfRule>
    <cfRule type="containsText" dxfId="2515" priority="440" stopIfTrue="1" operator="containsText" text="Week">
      <formula>NOT(ISERROR(SEARCH("Week",AN7)))</formula>
    </cfRule>
    <cfRule type="containsText" dxfId="2514" priority="441" stopIfTrue="1" operator="containsText" text="2018">
      <formula>NOT(ISERROR(SEARCH("2018",AN7)))</formula>
    </cfRule>
  </conditionalFormatting>
  <conditionalFormatting sqref="AN7">
    <cfRule type="containsText" dxfId="2513" priority="438" stopIfTrue="1" operator="containsText" text="Week">
      <formula>NOT(ISERROR(SEARCH("Week",AN7)))</formula>
    </cfRule>
  </conditionalFormatting>
  <conditionalFormatting sqref="AN7">
    <cfRule type="containsText" dxfId="2512" priority="435" stopIfTrue="1" operator="containsText" text="day">
      <formula>NOT(ISERROR(SEARCH("day",AN7)))</formula>
    </cfRule>
    <cfRule type="containsText" dxfId="2511" priority="436" stopIfTrue="1" operator="containsText" text="Week">
      <formula>NOT(ISERROR(SEARCH("Week",AN7)))</formula>
    </cfRule>
    <cfRule type="containsText" dxfId="2510" priority="437" stopIfTrue="1" operator="containsText" text="2018">
      <formula>NOT(ISERROR(SEARCH("2018",AN7)))</formula>
    </cfRule>
  </conditionalFormatting>
  <conditionalFormatting sqref="AN7">
    <cfRule type="containsText" dxfId="2509" priority="434" stopIfTrue="1" operator="containsText" text="Week">
      <formula>NOT(ISERROR(SEARCH("Week",AN7)))</formula>
    </cfRule>
  </conditionalFormatting>
  <conditionalFormatting sqref="AN7">
    <cfRule type="containsText" dxfId="2508" priority="431" stopIfTrue="1" operator="containsText" text="day">
      <formula>NOT(ISERROR(SEARCH("day",AN7)))</formula>
    </cfRule>
    <cfRule type="containsText" dxfId="2507" priority="432" stopIfTrue="1" operator="containsText" text="Week">
      <formula>NOT(ISERROR(SEARCH("Week",AN7)))</formula>
    </cfRule>
    <cfRule type="containsText" dxfId="2506" priority="433" stopIfTrue="1" operator="containsText" text="2018">
      <formula>NOT(ISERROR(SEARCH("2018",AN7)))</formula>
    </cfRule>
  </conditionalFormatting>
  <conditionalFormatting sqref="AN7">
    <cfRule type="containsText" dxfId="2505" priority="430" stopIfTrue="1" operator="containsText" text="Week">
      <formula>NOT(ISERROR(SEARCH("Week",AN7)))</formula>
    </cfRule>
  </conditionalFormatting>
  <conditionalFormatting sqref="AN7">
    <cfRule type="containsText" dxfId="2504" priority="427" stopIfTrue="1" operator="containsText" text="day">
      <formula>NOT(ISERROR(SEARCH("day",AN7)))</formula>
    </cfRule>
    <cfRule type="containsText" dxfId="2503" priority="428" stopIfTrue="1" operator="containsText" text="Week">
      <formula>NOT(ISERROR(SEARCH("Week",AN7)))</formula>
    </cfRule>
    <cfRule type="containsText" dxfId="2502" priority="429" stopIfTrue="1" operator="containsText" text="2018">
      <formula>NOT(ISERROR(SEARCH("2018",AN7)))</formula>
    </cfRule>
  </conditionalFormatting>
  <conditionalFormatting sqref="AN7">
    <cfRule type="containsText" dxfId="2501" priority="426" stopIfTrue="1" operator="containsText" text="Week">
      <formula>NOT(ISERROR(SEARCH("Week",AN7)))</formula>
    </cfRule>
  </conditionalFormatting>
  <conditionalFormatting sqref="AN7">
    <cfRule type="containsText" dxfId="2500" priority="423" stopIfTrue="1" operator="containsText" text="day">
      <formula>NOT(ISERROR(SEARCH("day",AN7)))</formula>
    </cfRule>
    <cfRule type="containsText" dxfId="2499" priority="424" stopIfTrue="1" operator="containsText" text="Week">
      <formula>NOT(ISERROR(SEARCH("Week",AN7)))</formula>
    </cfRule>
    <cfRule type="containsText" dxfId="2498" priority="425" stopIfTrue="1" operator="containsText" text="2018">
      <formula>NOT(ISERROR(SEARCH("2018",AN7)))</formula>
    </cfRule>
  </conditionalFormatting>
  <conditionalFormatting sqref="AN7">
    <cfRule type="containsText" dxfId="2497" priority="422" stopIfTrue="1" operator="containsText" text="Week">
      <formula>NOT(ISERROR(SEARCH("Week",AN7)))</formula>
    </cfRule>
  </conditionalFormatting>
  <conditionalFormatting sqref="AN7">
    <cfRule type="containsText" dxfId="2496" priority="419" stopIfTrue="1" operator="containsText" text="day">
      <formula>NOT(ISERROR(SEARCH("day",AN7)))</formula>
    </cfRule>
    <cfRule type="containsText" dxfId="2495" priority="420" stopIfTrue="1" operator="containsText" text="Week">
      <formula>NOT(ISERROR(SEARCH("Week",AN7)))</formula>
    </cfRule>
    <cfRule type="containsText" dxfId="2494" priority="421" stopIfTrue="1" operator="containsText" text="2018">
      <formula>NOT(ISERROR(SEARCH("2018",AN7)))</formula>
    </cfRule>
  </conditionalFormatting>
  <conditionalFormatting sqref="AN7">
    <cfRule type="containsText" dxfId="2493" priority="418" stopIfTrue="1" operator="containsText" text="Week">
      <formula>NOT(ISERROR(SEARCH("Week",AN7)))</formula>
    </cfRule>
  </conditionalFormatting>
  <conditionalFormatting sqref="AN7">
    <cfRule type="containsText" dxfId="2492" priority="415" stopIfTrue="1" operator="containsText" text="day">
      <formula>NOT(ISERROR(SEARCH("day",AN7)))</formula>
    </cfRule>
    <cfRule type="containsText" dxfId="2491" priority="416" stopIfTrue="1" operator="containsText" text="Week">
      <formula>NOT(ISERROR(SEARCH("Week",AN7)))</formula>
    </cfRule>
    <cfRule type="containsText" dxfId="2490" priority="417" stopIfTrue="1" operator="containsText" text="2018">
      <formula>NOT(ISERROR(SEARCH("2018",AN7)))</formula>
    </cfRule>
  </conditionalFormatting>
  <conditionalFormatting sqref="AN7">
    <cfRule type="containsText" dxfId="2489" priority="414" stopIfTrue="1" operator="containsText" text="Week">
      <formula>NOT(ISERROR(SEARCH("Week",AN7)))</formula>
    </cfRule>
  </conditionalFormatting>
  <conditionalFormatting sqref="AN7">
    <cfRule type="containsText" dxfId="2488" priority="411" stopIfTrue="1" operator="containsText" text="day">
      <formula>NOT(ISERROR(SEARCH("day",AN7)))</formula>
    </cfRule>
    <cfRule type="containsText" dxfId="2487" priority="412" stopIfTrue="1" operator="containsText" text="Week">
      <formula>NOT(ISERROR(SEARCH("Week",AN7)))</formula>
    </cfRule>
    <cfRule type="containsText" dxfId="2486" priority="413" stopIfTrue="1" operator="containsText" text="2018">
      <formula>NOT(ISERROR(SEARCH("2018",AN7)))</formula>
    </cfRule>
  </conditionalFormatting>
  <conditionalFormatting sqref="AN7">
    <cfRule type="containsText" dxfId="2485" priority="410" stopIfTrue="1" operator="containsText" text="Week">
      <formula>NOT(ISERROR(SEARCH("Week",AN7)))</formula>
    </cfRule>
  </conditionalFormatting>
  <conditionalFormatting sqref="AN7">
    <cfRule type="containsText" dxfId="2484" priority="407" stopIfTrue="1" operator="containsText" text="day">
      <formula>NOT(ISERROR(SEARCH("day",AN7)))</formula>
    </cfRule>
    <cfRule type="containsText" dxfId="2483" priority="408" stopIfTrue="1" operator="containsText" text="Week">
      <formula>NOT(ISERROR(SEARCH("Week",AN7)))</formula>
    </cfRule>
    <cfRule type="containsText" dxfId="2482" priority="409" stopIfTrue="1" operator="containsText" text="2018">
      <formula>NOT(ISERROR(SEARCH("2018",AN7)))</formula>
    </cfRule>
  </conditionalFormatting>
  <conditionalFormatting sqref="AN7">
    <cfRule type="containsText" dxfId="2481" priority="406" stopIfTrue="1" operator="containsText" text="Week">
      <formula>NOT(ISERROR(SEARCH("Week",AN7)))</formula>
    </cfRule>
  </conditionalFormatting>
  <conditionalFormatting sqref="AN7">
    <cfRule type="containsText" dxfId="2480" priority="403" stopIfTrue="1" operator="containsText" text="day">
      <formula>NOT(ISERROR(SEARCH("day",AN7)))</formula>
    </cfRule>
    <cfRule type="containsText" dxfId="2479" priority="404" stopIfTrue="1" operator="containsText" text="Week">
      <formula>NOT(ISERROR(SEARCH("Week",AN7)))</formula>
    </cfRule>
    <cfRule type="containsText" dxfId="2478" priority="405" stopIfTrue="1" operator="containsText" text="2018">
      <formula>NOT(ISERROR(SEARCH("2018",AN7)))</formula>
    </cfRule>
  </conditionalFormatting>
  <conditionalFormatting sqref="AL8">
    <cfRule type="containsText" dxfId="2477" priority="402" stopIfTrue="1" operator="containsText" text="Week">
      <formula>NOT(ISERROR(SEARCH("Week",AL8)))</formula>
    </cfRule>
  </conditionalFormatting>
  <conditionalFormatting sqref="AL8">
    <cfRule type="containsText" dxfId="2476" priority="399" stopIfTrue="1" operator="containsText" text="day">
      <formula>NOT(ISERROR(SEARCH("day",AL8)))</formula>
    </cfRule>
    <cfRule type="containsText" dxfId="2475" priority="400" stopIfTrue="1" operator="containsText" text="Week">
      <formula>NOT(ISERROR(SEARCH("Week",AL8)))</formula>
    </cfRule>
    <cfRule type="containsText" dxfId="2474" priority="401" stopIfTrue="1" operator="containsText" text="2018">
      <formula>NOT(ISERROR(SEARCH("2018",AL8)))</formula>
    </cfRule>
  </conditionalFormatting>
  <conditionalFormatting sqref="AN8">
    <cfRule type="containsText" dxfId="2473" priority="398" stopIfTrue="1" operator="containsText" text="Week">
      <formula>NOT(ISERROR(SEARCH("Week",AN8)))</formula>
    </cfRule>
  </conditionalFormatting>
  <conditionalFormatting sqref="AN8">
    <cfRule type="containsText" dxfId="2472" priority="395" stopIfTrue="1" operator="containsText" text="day">
      <formula>NOT(ISERROR(SEARCH("day",AN8)))</formula>
    </cfRule>
    <cfRule type="containsText" dxfId="2471" priority="396" stopIfTrue="1" operator="containsText" text="Week">
      <formula>NOT(ISERROR(SEARCH("Week",AN8)))</formula>
    </cfRule>
    <cfRule type="containsText" dxfId="2470" priority="397" stopIfTrue="1" operator="containsText" text="2018">
      <formula>NOT(ISERROR(SEARCH("2018",AN8)))</formula>
    </cfRule>
  </conditionalFormatting>
  <conditionalFormatting sqref="AN8">
    <cfRule type="containsText" dxfId="2469" priority="394" stopIfTrue="1" operator="containsText" text="Week">
      <formula>NOT(ISERROR(SEARCH("Week",AN8)))</formula>
    </cfRule>
  </conditionalFormatting>
  <conditionalFormatting sqref="AN8">
    <cfRule type="containsText" dxfId="2468" priority="391" stopIfTrue="1" operator="containsText" text="day">
      <formula>NOT(ISERROR(SEARCH("day",AN8)))</formula>
    </cfRule>
    <cfRule type="containsText" dxfId="2467" priority="392" stopIfTrue="1" operator="containsText" text="Week">
      <formula>NOT(ISERROR(SEARCH("Week",AN8)))</formula>
    </cfRule>
    <cfRule type="containsText" dxfId="2466" priority="393" stopIfTrue="1" operator="containsText" text="2018">
      <formula>NOT(ISERROR(SEARCH("2018",AN8)))</formula>
    </cfRule>
  </conditionalFormatting>
  <conditionalFormatting sqref="AL9">
    <cfRule type="containsText" dxfId="2465" priority="390" stopIfTrue="1" operator="containsText" text="Week">
      <formula>NOT(ISERROR(SEARCH("Week",AL9)))</formula>
    </cfRule>
  </conditionalFormatting>
  <conditionalFormatting sqref="AL9">
    <cfRule type="containsText" dxfId="2464" priority="387" stopIfTrue="1" operator="containsText" text="day">
      <formula>NOT(ISERROR(SEARCH("day",AL9)))</formula>
    </cfRule>
    <cfRule type="containsText" dxfId="2463" priority="388" stopIfTrue="1" operator="containsText" text="Week">
      <formula>NOT(ISERROR(SEARCH("Week",AL9)))</formula>
    </cfRule>
    <cfRule type="containsText" dxfId="2462" priority="389" stopIfTrue="1" operator="containsText" text="2018">
      <formula>NOT(ISERROR(SEARCH("2018",AL9)))</formula>
    </cfRule>
  </conditionalFormatting>
  <conditionalFormatting sqref="AN9">
    <cfRule type="containsText" dxfId="2461" priority="386" stopIfTrue="1" operator="containsText" text="Week">
      <formula>NOT(ISERROR(SEARCH("Week",AN9)))</formula>
    </cfRule>
  </conditionalFormatting>
  <conditionalFormatting sqref="AN9">
    <cfRule type="containsText" dxfId="2460" priority="383" stopIfTrue="1" operator="containsText" text="day">
      <formula>NOT(ISERROR(SEARCH("day",AN9)))</formula>
    </cfRule>
    <cfRule type="containsText" dxfId="2459" priority="384" stopIfTrue="1" operator="containsText" text="Week">
      <formula>NOT(ISERROR(SEARCH("Week",AN9)))</formula>
    </cfRule>
    <cfRule type="containsText" dxfId="2458" priority="385" stopIfTrue="1" operator="containsText" text="2018">
      <formula>NOT(ISERROR(SEARCH("2018",AN9)))</formula>
    </cfRule>
  </conditionalFormatting>
  <conditionalFormatting sqref="AN9">
    <cfRule type="containsText" dxfId="2457" priority="382" stopIfTrue="1" operator="containsText" text="Week">
      <formula>NOT(ISERROR(SEARCH("Week",AN9)))</formula>
    </cfRule>
  </conditionalFormatting>
  <conditionalFormatting sqref="AN9">
    <cfRule type="containsText" dxfId="2456" priority="379" stopIfTrue="1" operator="containsText" text="day">
      <formula>NOT(ISERROR(SEARCH("day",AN9)))</formula>
    </cfRule>
    <cfRule type="containsText" dxfId="2455" priority="380" stopIfTrue="1" operator="containsText" text="Week">
      <formula>NOT(ISERROR(SEARCH("Week",AN9)))</formula>
    </cfRule>
    <cfRule type="containsText" dxfId="2454" priority="381" stopIfTrue="1" operator="containsText" text="2018">
      <formula>NOT(ISERROR(SEARCH("2018",AN9)))</formula>
    </cfRule>
  </conditionalFormatting>
  <conditionalFormatting sqref="AN9">
    <cfRule type="containsText" dxfId="2453" priority="378" stopIfTrue="1" operator="containsText" text="Week">
      <formula>NOT(ISERROR(SEARCH("Week",AN9)))</formula>
    </cfRule>
  </conditionalFormatting>
  <conditionalFormatting sqref="AN9">
    <cfRule type="containsText" dxfId="2452" priority="375" stopIfTrue="1" operator="containsText" text="day">
      <formula>NOT(ISERROR(SEARCH("day",AN9)))</formula>
    </cfRule>
    <cfRule type="containsText" dxfId="2451" priority="376" stopIfTrue="1" operator="containsText" text="Week">
      <formula>NOT(ISERROR(SEARCH("Week",AN9)))</formula>
    </cfRule>
    <cfRule type="containsText" dxfId="2450" priority="377" stopIfTrue="1" operator="containsText" text="2018">
      <formula>NOT(ISERROR(SEARCH("2018",AN9)))</formula>
    </cfRule>
  </conditionalFormatting>
  <conditionalFormatting sqref="AN9">
    <cfRule type="containsText" dxfId="2449" priority="374" stopIfTrue="1" operator="containsText" text="Week">
      <formula>NOT(ISERROR(SEARCH("Week",AN9)))</formula>
    </cfRule>
  </conditionalFormatting>
  <conditionalFormatting sqref="AN9">
    <cfRule type="containsText" dxfId="2448" priority="371" stopIfTrue="1" operator="containsText" text="day">
      <formula>NOT(ISERROR(SEARCH("day",AN9)))</formula>
    </cfRule>
    <cfRule type="containsText" dxfId="2447" priority="372" stopIfTrue="1" operator="containsText" text="Week">
      <formula>NOT(ISERROR(SEARCH("Week",AN9)))</formula>
    </cfRule>
    <cfRule type="containsText" dxfId="2446" priority="373" stopIfTrue="1" operator="containsText" text="2018">
      <formula>NOT(ISERROR(SEARCH("2018",AN9)))</formula>
    </cfRule>
  </conditionalFormatting>
  <conditionalFormatting sqref="AN9">
    <cfRule type="containsText" dxfId="2445" priority="370" stopIfTrue="1" operator="containsText" text="Week">
      <formula>NOT(ISERROR(SEARCH("Week",AN9)))</formula>
    </cfRule>
  </conditionalFormatting>
  <conditionalFormatting sqref="AN9">
    <cfRule type="containsText" dxfId="2444" priority="367" stopIfTrue="1" operator="containsText" text="day">
      <formula>NOT(ISERROR(SEARCH("day",AN9)))</formula>
    </cfRule>
    <cfRule type="containsText" dxfId="2443" priority="368" stopIfTrue="1" operator="containsText" text="Week">
      <formula>NOT(ISERROR(SEARCH("Week",AN9)))</formula>
    </cfRule>
    <cfRule type="containsText" dxfId="2442" priority="369" stopIfTrue="1" operator="containsText" text="2018">
      <formula>NOT(ISERROR(SEARCH("2018",AN9)))</formula>
    </cfRule>
  </conditionalFormatting>
  <conditionalFormatting sqref="AN9">
    <cfRule type="containsText" dxfId="2441" priority="366" stopIfTrue="1" operator="containsText" text="Week">
      <formula>NOT(ISERROR(SEARCH("Week",AN9)))</formula>
    </cfRule>
  </conditionalFormatting>
  <conditionalFormatting sqref="AN9">
    <cfRule type="containsText" dxfId="2440" priority="363" stopIfTrue="1" operator="containsText" text="day">
      <formula>NOT(ISERROR(SEARCH("day",AN9)))</formula>
    </cfRule>
    <cfRule type="containsText" dxfId="2439" priority="364" stopIfTrue="1" operator="containsText" text="Week">
      <formula>NOT(ISERROR(SEARCH("Week",AN9)))</formula>
    </cfRule>
    <cfRule type="containsText" dxfId="2438" priority="365" stopIfTrue="1" operator="containsText" text="2018">
      <formula>NOT(ISERROR(SEARCH("2018",AN9)))</formula>
    </cfRule>
  </conditionalFormatting>
  <conditionalFormatting sqref="AN9">
    <cfRule type="containsText" dxfId="2437" priority="362" stopIfTrue="1" operator="containsText" text="Week">
      <formula>NOT(ISERROR(SEARCH("Week",AN9)))</formula>
    </cfRule>
  </conditionalFormatting>
  <conditionalFormatting sqref="AN9">
    <cfRule type="containsText" dxfId="2436" priority="359" stopIfTrue="1" operator="containsText" text="day">
      <formula>NOT(ISERROR(SEARCH("day",AN9)))</formula>
    </cfRule>
    <cfRule type="containsText" dxfId="2435" priority="360" stopIfTrue="1" operator="containsText" text="Week">
      <formula>NOT(ISERROR(SEARCH("Week",AN9)))</formula>
    </cfRule>
    <cfRule type="containsText" dxfId="2434" priority="361" stopIfTrue="1" operator="containsText" text="2018">
      <formula>NOT(ISERROR(SEARCH("2018",AN9)))</formula>
    </cfRule>
  </conditionalFormatting>
  <conditionalFormatting sqref="AL9">
    <cfRule type="containsText" dxfId="2433" priority="358" stopIfTrue="1" operator="containsText" text="Week">
      <formula>NOT(ISERROR(SEARCH("Week",AL9)))</formula>
    </cfRule>
  </conditionalFormatting>
  <conditionalFormatting sqref="AL9">
    <cfRule type="containsText" dxfId="2432" priority="355" stopIfTrue="1" operator="containsText" text="day">
      <formula>NOT(ISERROR(SEARCH("day",AL9)))</formula>
    </cfRule>
    <cfRule type="containsText" dxfId="2431" priority="356" stopIfTrue="1" operator="containsText" text="Week">
      <formula>NOT(ISERROR(SEARCH("Week",AL9)))</formula>
    </cfRule>
    <cfRule type="containsText" dxfId="2430" priority="357" stopIfTrue="1" operator="containsText" text="2018">
      <formula>NOT(ISERROR(SEARCH("2018",AL9)))</formula>
    </cfRule>
  </conditionalFormatting>
  <conditionalFormatting sqref="AL9">
    <cfRule type="containsText" dxfId="2429" priority="354" stopIfTrue="1" operator="containsText" text="Week">
      <formula>NOT(ISERROR(SEARCH("Week",AL9)))</formula>
    </cfRule>
  </conditionalFormatting>
  <conditionalFormatting sqref="AL9">
    <cfRule type="containsText" dxfId="2428" priority="351" stopIfTrue="1" operator="containsText" text="day">
      <formula>NOT(ISERROR(SEARCH("day",AL9)))</formula>
    </cfRule>
    <cfRule type="containsText" dxfId="2427" priority="352" stopIfTrue="1" operator="containsText" text="Week">
      <formula>NOT(ISERROR(SEARCH("Week",AL9)))</formula>
    </cfRule>
    <cfRule type="containsText" dxfId="2426" priority="353" stopIfTrue="1" operator="containsText" text="2018">
      <formula>NOT(ISERROR(SEARCH("2018",AL9)))</formula>
    </cfRule>
  </conditionalFormatting>
  <conditionalFormatting sqref="AL9">
    <cfRule type="containsText" dxfId="2425" priority="350" stopIfTrue="1" operator="containsText" text="Week">
      <formula>NOT(ISERROR(SEARCH("Week",AL9)))</formula>
    </cfRule>
  </conditionalFormatting>
  <conditionalFormatting sqref="AL9">
    <cfRule type="containsText" dxfId="2424" priority="347" stopIfTrue="1" operator="containsText" text="day">
      <formula>NOT(ISERROR(SEARCH("day",AL9)))</formula>
    </cfRule>
    <cfRule type="containsText" dxfId="2423" priority="348" stopIfTrue="1" operator="containsText" text="Week">
      <formula>NOT(ISERROR(SEARCH("Week",AL9)))</formula>
    </cfRule>
    <cfRule type="containsText" dxfId="2422" priority="349" stopIfTrue="1" operator="containsText" text="2018">
      <formula>NOT(ISERROR(SEARCH("2018",AL9)))</formula>
    </cfRule>
  </conditionalFormatting>
  <conditionalFormatting sqref="AL10">
    <cfRule type="containsText" dxfId="2421" priority="346" stopIfTrue="1" operator="containsText" text="Week">
      <formula>NOT(ISERROR(SEARCH("Week",AL10)))</formula>
    </cfRule>
  </conditionalFormatting>
  <conditionalFormatting sqref="AL10">
    <cfRule type="containsText" dxfId="2420" priority="343" stopIfTrue="1" operator="containsText" text="day">
      <formula>NOT(ISERROR(SEARCH("day",AL10)))</formula>
    </cfRule>
    <cfRule type="containsText" dxfId="2419" priority="344" stopIfTrue="1" operator="containsText" text="Week">
      <formula>NOT(ISERROR(SEARCH("Week",AL10)))</formula>
    </cfRule>
    <cfRule type="containsText" dxfId="2418" priority="345" stopIfTrue="1" operator="containsText" text="2018">
      <formula>NOT(ISERROR(SEARCH("2018",AL10)))</formula>
    </cfRule>
  </conditionalFormatting>
  <conditionalFormatting sqref="AN10">
    <cfRule type="containsText" dxfId="2417" priority="342" stopIfTrue="1" operator="containsText" text="Week">
      <formula>NOT(ISERROR(SEARCH("Week",AN10)))</formula>
    </cfRule>
  </conditionalFormatting>
  <conditionalFormatting sqref="AN10">
    <cfRule type="containsText" dxfId="2416" priority="339" stopIfTrue="1" operator="containsText" text="day">
      <formula>NOT(ISERROR(SEARCH("day",AN10)))</formula>
    </cfRule>
    <cfRule type="containsText" dxfId="2415" priority="340" stopIfTrue="1" operator="containsText" text="Week">
      <formula>NOT(ISERROR(SEARCH("Week",AN10)))</formula>
    </cfRule>
    <cfRule type="containsText" dxfId="2414" priority="341" stopIfTrue="1" operator="containsText" text="2018">
      <formula>NOT(ISERROR(SEARCH("2018",AN10)))</formula>
    </cfRule>
  </conditionalFormatting>
  <conditionalFormatting sqref="AN10">
    <cfRule type="containsText" dxfId="2413" priority="338" stopIfTrue="1" operator="containsText" text="Week">
      <formula>NOT(ISERROR(SEARCH("Week",AN10)))</formula>
    </cfRule>
  </conditionalFormatting>
  <conditionalFormatting sqref="AN10">
    <cfRule type="containsText" dxfId="2412" priority="335" stopIfTrue="1" operator="containsText" text="day">
      <formula>NOT(ISERROR(SEARCH("day",AN10)))</formula>
    </cfRule>
    <cfRule type="containsText" dxfId="2411" priority="336" stopIfTrue="1" operator="containsText" text="Week">
      <formula>NOT(ISERROR(SEARCH("Week",AN10)))</formula>
    </cfRule>
    <cfRule type="containsText" dxfId="2410" priority="337" stopIfTrue="1" operator="containsText" text="2018">
      <formula>NOT(ISERROR(SEARCH("2018",AN10)))</formula>
    </cfRule>
  </conditionalFormatting>
  <conditionalFormatting sqref="AL10">
    <cfRule type="containsText" dxfId="2409" priority="334" stopIfTrue="1" operator="containsText" text="Week">
      <formula>NOT(ISERROR(SEARCH("Week",AL10)))</formula>
    </cfRule>
  </conditionalFormatting>
  <conditionalFormatting sqref="AL10">
    <cfRule type="containsText" dxfId="2408" priority="331" stopIfTrue="1" operator="containsText" text="day">
      <formula>NOT(ISERROR(SEARCH("day",AL10)))</formula>
    </cfRule>
    <cfRule type="containsText" dxfId="2407" priority="332" stopIfTrue="1" operator="containsText" text="Week">
      <formula>NOT(ISERROR(SEARCH("Week",AL10)))</formula>
    </cfRule>
    <cfRule type="containsText" dxfId="2406" priority="333" stopIfTrue="1" operator="containsText" text="2018">
      <formula>NOT(ISERROR(SEARCH("2018",AL10)))</formula>
    </cfRule>
  </conditionalFormatting>
  <conditionalFormatting sqref="AL10">
    <cfRule type="containsText" dxfId="2405" priority="330" stopIfTrue="1" operator="containsText" text="Week">
      <formula>NOT(ISERROR(SEARCH("Week",AL10)))</formula>
    </cfRule>
  </conditionalFormatting>
  <conditionalFormatting sqref="AL10">
    <cfRule type="containsText" dxfId="2404" priority="327" stopIfTrue="1" operator="containsText" text="day">
      <formula>NOT(ISERROR(SEARCH("day",AL10)))</formula>
    </cfRule>
    <cfRule type="containsText" dxfId="2403" priority="328" stopIfTrue="1" operator="containsText" text="Week">
      <formula>NOT(ISERROR(SEARCH("Week",AL10)))</formula>
    </cfRule>
    <cfRule type="containsText" dxfId="2402" priority="329" stopIfTrue="1" operator="containsText" text="2018">
      <formula>NOT(ISERROR(SEARCH("2018",AL10)))</formula>
    </cfRule>
  </conditionalFormatting>
  <conditionalFormatting sqref="AL11">
    <cfRule type="containsText" dxfId="2401" priority="326" stopIfTrue="1" operator="containsText" text="Week">
      <formula>NOT(ISERROR(SEARCH("Week",AL11)))</formula>
    </cfRule>
  </conditionalFormatting>
  <conditionalFormatting sqref="AL11">
    <cfRule type="containsText" dxfId="2400" priority="323" stopIfTrue="1" operator="containsText" text="day">
      <formula>NOT(ISERROR(SEARCH("day",AL11)))</formula>
    </cfRule>
    <cfRule type="containsText" dxfId="2399" priority="324" stopIfTrue="1" operator="containsText" text="Week">
      <formula>NOT(ISERROR(SEARCH("Week",AL11)))</formula>
    </cfRule>
    <cfRule type="containsText" dxfId="2398" priority="325" stopIfTrue="1" operator="containsText" text="2018">
      <formula>NOT(ISERROR(SEARCH("2018",AL11)))</formula>
    </cfRule>
  </conditionalFormatting>
  <conditionalFormatting sqref="AL11">
    <cfRule type="containsText" dxfId="2397" priority="322" stopIfTrue="1" operator="containsText" text="Week">
      <formula>NOT(ISERROR(SEARCH("Week",AL11)))</formula>
    </cfRule>
  </conditionalFormatting>
  <conditionalFormatting sqref="AL11">
    <cfRule type="containsText" dxfId="2396" priority="319" stopIfTrue="1" operator="containsText" text="day">
      <formula>NOT(ISERROR(SEARCH("day",AL11)))</formula>
    </cfRule>
    <cfRule type="containsText" dxfId="2395" priority="320" stopIfTrue="1" operator="containsText" text="Week">
      <formula>NOT(ISERROR(SEARCH("Week",AL11)))</formula>
    </cfRule>
    <cfRule type="containsText" dxfId="2394" priority="321" stopIfTrue="1" operator="containsText" text="2018">
      <formula>NOT(ISERROR(SEARCH("2018",AL11)))</formula>
    </cfRule>
  </conditionalFormatting>
  <conditionalFormatting sqref="AL11">
    <cfRule type="containsText" dxfId="2393" priority="318" stopIfTrue="1" operator="containsText" text="Week">
      <formula>NOT(ISERROR(SEARCH("Week",AL11)))</formula>
    </cfRule>
  </conditionalFormatting>
  <conditionalFormatting sqref="AL11">
    <cfRule type="containsText" dxfId="2392" priority="315" stopIfTrue="1" operator="containsText" text="day">
      <formula>NOT(ISERROR(SEARCH("day",AL11)))</formula>
    </cfRule>
    <cfRule type="containsText" dxfId="2391" priority="316" stopIfTrue="1" operator="containsText" text="Week">
      <formula>NOT(ISERROR(SEARCH("Week",AL11)))</formula>
    </cfRule>
    <cfRule type="containsText" dxfId="2390" priority="317" stopIfTrue="1" operator="containsText" text="2018">
      <formula>NOT(ISERROR(SEARCH("2018",AL11)))</formula>
    </cfRule>
  </conditionalFormatting>
  <conditionalFormatting sqref="AN11">
    <cfRule type="containsText" dxfId="2389" priority="314" stopIfTrue="1" operator="containsText" text="Week">
      <formula>NOT(ISERROR(SEARCH("Week",AN11)))</formula>
    </cfRule>
  </conditionalFormatting>
  <conditionalFormatting sqref="AN11">
    <cfRule type="containsText" dxfId="2388" priority="311" stopIfTrue="1" operator="containsText" text="day">
      <formula>NOT(ISERROR(SEARCH("day",AN11)))</formula>
    </cfRule>
    <cfRule type="containsText" dxfId="2387" priority="312" stopIfTrue="1" operator="containsText" text="Week">
      <formula>NOT(ISERROR(SEARCH("Week",AN11)))</formula>
    </cfRule>
    <cfRule type="containsText" dxfId="2386" priority="313" stopIfTrue="1" operator="containsText" text="2018">
      <formula>NOT(ISERROR(SEARCH("2018",AN11)))</formula>
    </cfRule>
  </conditionalFormatting>
  <conditionalFormatting sqref="AN11">
    <cfRule type="containsText" dxfId="2385" priority="310" stopIfTrue="1" operator="containsText" text="Week">
      <formula>NOT(ISERROR(SEARCH("Week",AN11)))</formula>
    </cfRule>
  </conditionalFormatting>
  <conditionalFormatting sqref="AN11">
    <cfRule type="containsText" dxfId="2384" priority="307" stopIfTrue="1" operator="containsText" text="day">
      <formula>NOT(ISERROR(SEARCH("day",AN11)))</formula>
    </cfRule>
    <cfRule type="containsText" dxfId="2383" priority="308" stopIfTrue="1" operator="containsText" text="Week">
      <formula>NOT(ISERROR(SEARCH("Week",AN11)))</formula>
    </cfRule>
    <cfRule type="containsText" dxfId="2382" priority="309" stopIfTrue="1" operator="containsText" text="2018">
      <formula>NOT(ISERROR(SEARCH("2018",AN11)))</formula>
    </cfRule>
  </conditionalFormatting>
  <conditionalFormatting sqref="AN11">
    <cfRule type="containsText" dxfId="2381" priority="306" stopIfTrue="1" operator="containsText" text="Week">
      <formula>NOT(ISERROR(SEARCH("Week",AN11)))</formula>
    </cfRule>
  </conditionalFormatting>
  <conditionalFormatting sqref="AN11">
    <cfRule type="containsText" dxfId="2380" priority="303" stopIfTrue="1" operator="containsText" text="day">
      <formula>NOT(ISERROR(SEARCH("day",AN11)))</formula>
    </cfRule>
    <cfRule type="containsText" dxfId="2379" priority="304" stopIfTrue="1" operator="containsText" text="Week">
      <formula>NOT(ISERROR(SEARCH("Week",AN11)))</formula>
    </cfRule>
    <cfRule type="containsText" dxfId="2378" priority="305" stopIfTrue="1" operator="containsText" text="2018">
      <formula>NOT(ISERROR(SEARCH("2018",AN11)))</formula>
    </cfRule>
  </conditionalFormatting>
  <conditionalFormatting sqref="AN11">
    <cfRule type="containsText" dxfId="2377" priority="302" stopIfTrue="1" operator="containsText" text="Week">
      <formula>NOT(ISERROR(SEARCH("Week",AN11)))</formula>
    </cfRule>
  </conditionalFormatting>
  <conditionalFormatting sqref="AN11">
    <cfRule type="containsText" dxfId="2376" priority="299" stopIfTrue="1" operator="containsText" text="day">
      <formula>NOT(ISERROR(SEARCH("day",AN11)))</formula>
    </cfRule>
    <cfRule type="containsText" dxfId="2375" priority="300" stopIfTrue="1" operator="containsText" text="Week">
      <formula>NOT(ISERROR(SEARCH("Week",AN11)))</formula>
    </cfRule>
    <cfRule type="containsText" dxfId="2374" priority="301" stopIfTrue="1" operator="containsText" text="2018">
      <formula>NOT(ISERROR(SEARCH("2018",AN11)))</formula>
    </cfRule>
  </conditionalFormatting>
  <conditionalFormatting sqref="AN11">
    <cfRule type="containsText" dxfId="2373" priority="298" stopIfTrue="1" operator="containsText" text="Week">
      <formula>NOT(ISERROR(SEARCH("Week",AN11)))</formula>
    </cfRule>
  </conditionalFormatting>
  <conditionalFormatting sqref="AN11">
    <cfRule type="containsText" dxfId="2372" priority="295" stopIfTrue="1" operator="containsText" text="day">
      <formula>NOT(ISERROR(SEARCH("day",AN11)))</formula>
    </cfRule>
    <cfRule type="containsText" dxfId="2371" priority="296" stopIfTrue="1" operator="containsText" text="Week">
      <formula>NOT(ISERROR(SEARCH("Week",AN11)))</formula>
    </cfRule>
    <cfRule type="containsText" dxfId="2370" priority="297" stopIfTrue="1" operator="containsText" text="2018">
      <formula>NOT(ISERROR(SEARCH("2018",AN11)))</formula>
    </cfRule>
  </conditionalFormatting>
  <conditionalFormatting sqref="AN12">
    <cfRule type="containsText" dxfId="2369" priority="294" stopIfTrue="1" operator="containsText" text="Week">
      <formula>NOT(ISERROR(SEARCH("Week",AN12)))</formula>
    </cfRule>
  </conditionalFormatting>
  <conditionalFormatting sqref="AN12">
    <cfRule type="containsText" dxfId="2368" priority="291" stopIfTrue="1" operator="containsText" text="day">
      <formula>NOT(ISERROR(SEARCH("day",AN12)))</formula>
    </cfRule>
    <cfRule type="containsText" dxfId="2367" priority="292" stopIfTrue="1" operator="containsText" text="Week">
      <formula>NOT(ISERROR(SEARCH("Week",AN12)))</formula>
    </cfRule>
    <cfRule type="containsText" dxfId="2366" priority="293" stopIfTrue="1" operator="containsText" text="2018">
      <formula>NOT(ISERROR(SEARCH("2018",AN12)))</formula>
    </cfRule>
  </conditionalFormatting>
  <conditionalFormatting sqref="AN12">
    <cfRule type="containsText" dxfId="2365" priority="290" stopIfTrue="1" operator="containsText" text="Week">
      <formula>NOT(ISERROR(SEARCH("Week",AN12)))</formula>
    </cfRule>
  </conditionalFormatting>
  <conditionalFormatting sqref="AN12">
    <cfRule type="containsText" dxfId="2364" priority="287" stopIfTrue="1" operator="containsText" text="day">
      <formula>NOT(ISERROR(SEARCH("day",AN12)))</formula>
    </cfRule>
    <cfRule type="containsText" dxfId="2363" priority="288" stopIfTrue="1" operator="containsText" text="Week">
      <formula>NOT(ISERROR(SEARCH("Week",AN12)))</formula>
    </cfRule>
    <cfRule type="containsText" dxfId="2362" priority="289" stopIfTrue="1" operator="containsText" text="2018">
      <formula>NOT(ISERROR(SEARCH("2018",AN12)))</formula>
    </cfRule>
  </conditionalFormatting>
  <conditionalFormatting sqref="AN12">
    <cfRule type="containsText" dxfId="2361" priority="286" stopIfTrue="1" operator="containsText" text="Week">
      <formula>NOT(ISERROR(SEARCH("Week",AN12)))</formula>
    </cfRule>
  </conditionalFormatting>
  <conditionalFormatting sqref="AN12">
    <cfRule type="containsText" dxfId="2360" priority="283" stopIfTrue="1" operator="containsText" text="day">
      <formula>NOT(ISERROR(SEARCH("day",AN12)))</formula>
    </cfRule>
    <cfRule type="containsText" dxfId="2359" priority="284" stopIfTrue="1" operator="containsText" text="Week">
      <formula>NOT(ISERROR(SEARCH("Week",AN12)))</formula>
    </cfRule>
    <cfRule type="containsText" dxfId="2358" priority="285" stopIfTrue="1" operator="containsText" text="2018">
      <formula>NOT(ISERROR(SEARCH("2018",AN12)))</formula>
    </cfRule>
  </conditionalFormatting>
  <conditionalFormatting sqref="AN12">
    <cfRule type="containsText" dxfId="2357" priority="282" stopIfTrue="1" operator="containsText" text="Week">
      <formula>NOT(ISERROR(SEARCH("Week",AN12)))</formula>
    </cfRule>
  </conditionalFormatting>
  <conditionalFormatting sqref="AN12">
    <cfRule type="containsText" dxfId="2356" priority="279" stopIfTrue="1" operator="containsText" text="day">
      <formula>NOT(ISERROR(SEARCH("day",AN12)))</formula>
    </cfRule>
    <cfRule type="containsText" dxfId="2355" priority="280" stopIfTrue="1" operator="containsText" text="Week">
      <formula>NOT(ISERROR(SEARCH("Week",AN12)))</formula>
    </cfRule>
    <cfRule type="containsText" dxfId="2354" priority="281" stopIfTrue="1" operator="containsText" text="2018">
      <formula>NOT(ISERROR(SEARCH("2018",AN12)))</formula>
    </cfRule>
  </conditionalFormatting>
  <conditionalFormatting sqref="AN12">
    <cfRule type="containsText" dxfId="2353" priority="278" stopIfTrue="1" operator="containsText" text="Week">
      <formula>NOT(ISERROR(SEARCH("Week",AN12)))</formula>
    </cfRule>
  </conditionalFormatting>
  <conditionalFormatting sqref="AN12">
    <cfRule type="containsText" dxfId="2352" priority="275" stopIfTrue="1" operator="containsText" text="day">
      <formula>NOT(ISERROR(SEARCH("day",AN12)))</formula>
    </cfRule>
    <cfRule type="containsText" dxfId="2351" priority="276" stopIfTrue="1" operator="containsText" text="Week">
      <formula>NOT(ISERROR(SEARCH("Week",AN12)))</formula>
    </cfRule>
    <cfRule type="containsText" dxfId="2350" priority="277" stopIfTrue="1" operator="containsText" text="2018">
      <formula>NOT(ISERROR(SEARCH("2018",AN12)))</formula>
    </cfRule>
  </conditionalFormatting>
  <conditionalFormatting sqref="AN12">
    <cfRule type="containsText" dxfId="2349" priority="274" stopIfTrue="1" operator="containsText" text="Week">
      <formula>NOT(ISERROR(SEARCH("Week",AN12)))</formula>
    </cfRule>
  </conditionalFormatting>
  <conditionalFormatting sqref="AN12">
    <cfRule type="containsText" dxfId="2348" priority="271" stopIfTrue="1" operator="containsText" text="day">
      <formula>NOT(ISERROR(SEARCH("day",AN12)))</formula>
    </cfRule>
    <cfRule type="containsText" dxfId="2347" priority="272" stopIfTrue="1" operator="containsText" text="Week">
      <formula>NOT(ISERROR(SEARCH("Week",AN12)))</formula>
    </cfRule>
    <cfRule type="containsText" dxfId="2346" priority="273" stopIfTrue="1" operator="containsText" text="2018">
      <formula>NOT(ISERROR(SEARCH("2018",AN12)))</formula>
    </cfRule>
  </conditionalFormatting>
  <conditionalFormatting sqref="AL12">
    <cfRule type="containsText" dxfId="2345" priority="270" stopIfTrue="1" operator="containsText" text="Week">
      <formula>NOT(ISERROR(SEARCH("Week",AL12)))</formula>
    </cfRule>
  </conditionalFormatting>
  <conditionalFormatting sqref="AL12">
    <cfRule type="containsText" dxfId="2344" priority="267" stopIfTrue="1" operator="containsText" text="day">
      <formula>NOT(ISERROR(SEARCH("day",AL12)))</formula>
    </cfRule>
    <cfRule type="containsText" dxfId="2343" priority="268" stopIfTrue="1" operator="containsText" text="Week">
      <formula>NOT(ISERROR(SEARCH("Week",AL12)))</formula>
    </cfRule>
    <cfRule type="containsText" dxfId="2342" priority="269" stopIfTrue="1" operator="containsText" text="2018">
      <formula>NOT(ISERROR(SEARCH("2018",AL12)))</formula>
    </cfRule>
  </conditionalFormatting>
  <conditionalFormatting sqref="AL12">
    <cfRule type="containsText" dxfId="2341" priority="266" stopIfTrue="1" operator="containsText" text="Week">
      <formula>NOT(ISERROR(SEARCH("Week",AL12)))</formula>
    </cfRule>
  </conditionalFormatting>
  <conditionalFormatting sqref="AL12">
    <cfRule type="containsText" dxfId="2340" priority="263" stopIfTrue="1" operator="containsText" text="day">
      <formula>NOT(ISERROR(SEARCH("day",AL12)))</formula>
    </cfRule>
    <cfRule type="containsText" dxfId="2339" priority="264" stopIfTrue="1" operator="containsText" text="Week">
      <formula>NOT(ISERROR(SEARCH("Week",AL12)))</formula>
    </cfRule>
    <cfRule type="containsText" dxfId="2338" priority="265" stopIfTrue="1" operator="containsText" text="2018">
      <formula>NOT(ISERROR(SEARCH("2018",AL12)))</formula>
    </cfRule>
  </conditionalFormatting>
  <conditionalFormatting sqref="AL12">
    <cfRule type="containsText" dxfId="2337" priority="262" stopIfTrue="1" operator="containsText" text="Week">
      <formula>NOT(ISERROR(SEARCH("Week",AL12)))</formula>
    </cfRule>
  </conditionalFormatting>
  <conditionalFormatting sqref="AL12">
    <cfRule type="containsText" dxfId="2336" priority="259" stopIfTrue="1" operator="containsText" text="day">
      <formula>NOT(ISERROR(SEARCH("day",AL12)))</formula>
    </cfRule>
    <cfRule type="containsText" dxfId="2335" priority="260" stopIfTrue="1" operator="containsText" text="Week">
      <formula>NOT(ISERROR(SEARCH("Week",AL12)))</formula>
    </cfRule>
    <cfRule type="containsText" dxfId="2334" priority="261" stopIfTrue="1" operator="containsText" text="2018">
      <formula>NOT(ISERROR(SEARCH("2018",AL12)))</formula>
    </cfRule>
  </conditionalFormatting>
  <conditionalFormatting sqref="AL12">
    <cfRule type="containsText" dxfId="2333" priority="258" stopIfTrue="1" operator="containsText" text="Week">
      <formula>NOT(ISERROR(SEARCH("Week",AL12)))</formula>
    </cfRule>
  </conditionalFormatting>
  <conditionalFormatting sqref="AL12">
    <cfRule type="containsText" dxfId="2332" priority="255" stopIfTrue="1" operator="containsText" text="day">
      <formula>NOT(ISERROR(SEARCH("day",AL12)))</formula>
    </cfRule>
    <cfRule type="containsText" dxfId="2331" priority="256" stopIfTrue="1" operator="containsText" text="Week">
      <formula>NOT(ISERROR(SEARCH("Week",AL12)))</formula>
    </cfRule>
    <cfRule type="containsText" dxfId="2330" priority="257" stopIfTrue="1" operator="containsText" text="2018">
      <formula>NOT(ISERROR(SEARCH("2018",AL12)))</formula>
    </cfRule>
  </conditionalFormatting>
  <conditionalFormatting sqref="AL12">
    <cfRule type="containsText" dxfId="2329" priority="254" stopIfTrue="1" operator="containsText" text="Week">
      <formula>NOT(ISERROR(SEARCH("Week",AL12)))</formula>
    </cfRule>
  </conditionalFormatting>
  <conditionalFormatting sqref="AL12">
    <cfRule type="containsText" dxfId="2328" priority="251" stopIfTrue="1" operator="containsText" text="day">
      <formula>NOT(ISERROR(SEARCH("day",AL12)))</formula>
    </cfRule>
    <cfRule type="containsText" dxfId="2327" priority="252" stopIfTrue="1" operator="containsText" text="Week">
      <formula>NOT(ISERROR(SEARCH("Week",AL12)))</formula>
    </cfRule>
    <cfRule type="containsText" dxfId="2326" priority="253" stopIfTrue="1" operator="containsText" text="2018">
      <formula>NOT(ISERROR(SEARCH("2018",AL12)))</formula>
    </cfRule>
  </conditionalFormatting>
  <conditionalFormatting sqref="AL13">
    <cfRule type="containsText" dxfId="2325" priority="250" stopIfTrue="1" operator="containsText" text="Week">
      <formula>NOT(ISERROR(SEARCH("Week",AL13)))</formula>
    </cfRule>
  </conditionalFormatting>
  <conditionalFormatting sqref="AL13">
    <cfRule type="containsText" dxfId="2324" priority="247" stopIfTrue="1" operator="containsText" text="day">
      <formula>NOT(ISERROR(SEARCH("day",AL13)))</formula>
    </cfRule>
    <cfRule type="containsText" dxfId="2323" priority="248" stopIfTrue="1" operator="containsText" text="Week">
      <formula>NOT(ISERROR(SEARCH("Week",AL13)))</formula>
    </cfRule>
    <cfRule type="containsText" dxfId="2322" priority="249" stopIfTrue="1" operator="containsText" text="2018">
      <formula>NOT(ISERROR(SEARCH("2018",AL13)))</formula>
    </cfRule>
  </conditionalFormatting>
  <conditionalFormatting sqref="AN13">
    <cfRule type="containsText" dxfId="2321" priority="246" stopIfTrue="1" operator="containsText" text="Week">
      <formula>NOT(ISERROR(SEARCH("Week",AN13)))</formula>
    </cfRule>
  </conditionalFormatting>
  <conditionalFormatting sqref="AN13">
    <cfRule type="containsText" dxfId="2320" priority="243" stopIfTrue="1" operator="containsText" text="day">
      <formula>NOT(ISERROR(SEARCH("day",AN13)))</formula>
    </cfRule>
    <cfRule type="containsText" dxfId="2319" priority="244" stopIfTrue="1" operator="containsText" text="Week">
      <formula>NOT(ISERROR(SEARCH("Week",AN13)))</formula>
    </cfRule>
    <cfRule type="containsText" dxfId="2318" priority="245" stopIfTrue="1" operator="containsText" text="2018">
      <formula>NOT(ISERROR(SEARCH("2018",AN13)))</formula>
    </cfRule>
  </conditionalFormatting>
  <conditionalFormatting sqref="AN13">
    <cfRule type="containsText" dxfId="2317" priority="242" stopIfTrue="1" operator="containsText" text="Week">
      <formula>NOT(ISERROR(SEARCH("Week",AN13)))</formula>
    </cfRule>
  </conditionalFormatting>
  <conditionalFormatting sqref="AN13">
    <cfRule type="containsText" dxfId="2316" priority="239" stopIfTrue="1" operator="containsText" text="day">
      <formula>NOT(ISERROR(SEARCH("day",AN13)))</formula>
    </cfRule>
    <cfRule type="containsText" dxfId="2315" priority="240" stopIfTrue="1" operator="containsText" text="Week">
      <formula>NOT(ISERROR(SEARCH("Week",AN13)))</formula>
    </cfRule>
    <cfRule type="containsText" dxfId="2314" priority="241" stopIfTrue="1" operator="containsText" text="2018">
      <formula>NOT(ISERROR(SEARCH("2018",AN13)))</formula>
    </cfRule>
  </conditionalFormatting>
  <conditionalFormatting sqref="AL13">
    <cfRule type="containsText" dxfId="2313" priority="238" stopIfTrue="1" operator="containsText" text="Week">
      <formula>NOT(ISERROR(SEARCH("Week",AL13)))</formula>
    </cfRule>
  </conditionalFormatting>
  <conditionalFormatting sqref="AL13">
    <cfRule type="containsText" dxfId="2312" priority="235" stopIfTrue="1" operator="containsText" text="day">
      <formula>NOT(ISERROR(SEARCH("day",AL13)))</formula>
    </cfRule>
    <cfRule type="containsText" dxfId="2311" priority="236" stopIfTrue="1" operator="containsText" text="Week">
      <formula>NOT(ISERROR(SEARCH("Week",AL13)))</formula>
    </cfRule>
    <cfRule type="containsText" dxfId="2310" priority="237" stopIfTrue="1" operator="containsText" text="2018">
      <formula>NOT(ISERROR(SEARCH("2018",AL13)))</formula>
    </cfRule>
  </conditionalFormatting>
  <conditionalFormatting sqref="AN13">
    <cfRule type="containsText" dxfId="2309" priority="234" stopIfTrue="1" operator="containsText" text="Week">
      <formula>NOT(ISERROR(SEARCH("Week",AN13)))</formula>
    </cfRule>
  </conditionalFormatting>
  <conditionalFormatting sqref="AN13">
    <cfRule type="containsText" dxfId="2308" priority="231" stopIfTrue="1" operator="containsText" text="day">
      <formula>NOT(ISERROR(SEARCH("day",AN13)))</formula>
    </cfRule>
    <cfRule type="containsText" dxfId="2307" priority="232" stopIfTrue="1" operator="containsText" text="Week">
      <formula>NOT(ISERROR(SEARCH("Week",AN13)))</formula>
    </cfRule>
    <cfRule type="containsText" dxfId="2306" priority="233" stopIfTrue="1" operator="containsText" text="2018">
      <formula>NOT(ISERROR(SEARCH("2018",AN13)))</formula>
    </cfRule>
  </conditionalFormatting>
  <conditionalFormatting sqref="AL13">
    <cfRule type="containsText" dxfId="2305" priority="230" stopIfTrue="1" operator="containsText" text="Week">
      <formula>NOT(ISERROR(SEARCH("Week",AL13)))</formula>
    </cfRule>
  </conditionalFormatting>
  <conditionalFormatting sqref="AL13">
    <cfRule type="containsText" dxfId="2304" priority="227" stopIfTrue="1" operator="containsText" text="day">
      <formula>NOT(ISERROR(SEARCH("day",AL13)))</formula>
    </cfRule>
    <cfRule type="containsText" dxfId="2303" priority="228" stopIfTrue="1" operator="containsText" text="Week">
      <formula>NOT(ISERROR(SEARCH("Week",AL13)))</formula>
    </cfRule>
    <cfRule type="containsText" dxfId="2302" priority="229" stopIfTrue="1" operator="containsText" text="2018">
      <formula>NOT(ISERROR(SEARCH("2018",AL13)))</formula>
    </cfRule>
  </conditionalFormatting>
  <conditionalFormatting sqref="AL13">
    <cfRule type="containsText" dxfId="2301" priority="226" stopIfTrue="1" operator="containsText" text="Week">
      <formula>NOT(ISERROR(SEARCH("Week",AL13)))</formula>
    </cfRule>
  </conditionalFormatting>
  <conditionalFormatting sqref="AL13">
    <cfRule type="containsText" dxfId="2300" priority="223" stopIfTrue="1" operator="containsText" text="day">
      <formula>NOT(ISERROR(SEARCH("day",AL13)))</formula>
    </cfRule>
    <cfRule type="containsText" dxfId="2299" priority="224" stopIfTrue="1" operator="containsText" text="Week">
      <formula>NOT(ISERROR(SEARCH("Week",AL13)))</formula>
    </cfRule>
    <cfRule type="containsText" dxfId="2298" priority="225" stopIfTrue="1" operator="containsText" text="2018">
      <formula>NOT(ISERROR(SEARCH("2018",AL13)))</formula>
    </cfRule>
  </conditionalFormatting>
  <conditionalFormatting sqref="AN13">
    <cfRule type="containsText" dxfId="2297" priority="222" stopIfTrue="1" operator="containsText" text="Week">
      <formula>NOT(ISERROR(SEARCH("Week",AN13)))</formula>
    </cfRule>
  </conditionalFormatting>
  <conditionalFormatting sqref="AN13">
    <cfRule type="containsText" dxfId="2296" priority="219" stopIfTrue="1" operator="containsText" text="day">
      <formula>NOT(ISERROR(SEARCH("day",AN13)))</formula>
    </cfRule>
    <cfRule type="containsText" dxfId="2295" priority="220" stopIfTrue="1" operator="containsText" text="Week">
      <formula>NOT(ISERROR(SEARCH("Week",AN13)))</formula>
    </cfRule>
    <cfRule type="containsText" dxfId="2294" priority="221" stopIfTrue="1" operator="containsText" text="2018">
      <formula>NOT(ISERROR(SEARCH("2018",AN13)))</formula>
    </cfRule>
  </conditionalFormatting>
  <conditionalFormatting sqref="AN13">
    <cfRule type="containsText" dxfId="2293" priority="218" stopIfTrue="1" operator="containsText" text="Week">
      <formula>NOT(ISERROR(SEARCH("Week",AN13)))</formula>
    </cfRule>
  </conditionalFormatting>
  <conditionalFormatting sqref="AN13">
    <cfRule type="containsText" dxfId="2292" priority="215" stopIfTrue="1" operator="containsText" text="day">
      <formula>NOT(ISERROR(SEARCH("day",AN13)))</formula>
    </cfRule>
    <cfRule type="containsText" dxfId="2291" priority="216" stopIfTrue="1" operator="containsText" text="Week">
      <formula>NOT(ISERROR(SEARCH("Week",AN13)))</formula>
    </cfRule>
    <cfRule type="containsText" dxfId="2290" priority="217" stopIfTrue="1" operator="containsText" text="2018">
      <formula>NOT(ISERROR(SEARCH("2018",AN13)))</formula>
    </cfRule>
  </conditionalFormatting>
  <conditionalFormatting sqref="AN13">
    <cfRule type="containsText" dxfId="2289" priority="214" stopIfTrue="1" operator="containsText" text="Week">
      <formula>NOT(ISERROR(SEARCH("Week",AN13)))</formula>
    </cfRule>
  </conditionalFormatting>
  <conditionalFormatting sqref="AN13">
    <cfRule type="containsText" dxfId="2288" priority="211" stopIfTrue="1" operator="containsText" text="day">
      <formula>NOT(ISERROR(SEARCH("day",AN13)))</formula>
    </cfRule>
    <cfRule type="containsText" dxfId="2287" priority="212" stopIfTrue="1" operator="containsText" text="Week">
      <formula>NOT(ISERROR(SEARCH("Week",AN13)))</formula>
    </cfRule>
    <cfRule type="containsText" dxfId="2286" priority="213" stopIfTrue="1" operator="containsText" text="2018">
      <formula>NOT(ISERROR(SEARCH("2018",AN13)))</formula>
    </cfRule>
  </conditionalFormatting>
  <conditionalFormatting sqref="AN13">
    <cfRule type="containsText" dxfId="2285" priority="210" stopIfTrue="1" operator="containsText" text="Week">
      <formula>NOT(ISERROR(SEARCH("Week",AN13)))</formula>
    </cfRule>
  </conditionalFormatting>
  <conditionalFormatting sqref="AN13">
    <cfRule type="containsText" dxfId="2284" priority="207" stopIfTrue="1" operator="containsText" text="day">
      <formula>NOT(ISERROR(SEARCH("day",AN13)))</formula>
    </cfRule>
    <cfRule type="containsText" dxfId="2283" priority="208" stopIfTrue="1" operator="containsText" text="Week">
      <formula>NOT(ISERROR(SEARCH("Week",AN13)))</formula>
    </cfRule>
    <cfRule type="containsText" dxfId="2282" priority="209" stopIfTrue="1" operator="containsText" text="2018">
      <formula>NOT(ISERROR(SEARCH("2018",AN13)))</formula>
    </cfRule>
  </conditionalFormatting>
  <conditionalFormatting sqref="AN13">
    <cfRule type="containsText" dxfId="2281" priority="206" stopIfTrue="1" operator="containsText" text="Week">
      <formula>NOT(ISERROR(SEARCH("Week",AN13)))</formula>
    </cfRule>
  </conditionalFormatting>
  <conditionalFormatting sqref="AN13">
    <cfRule type="containsText" dxfId="2280" priority="203" stopIfTrue="1" operator="containsText" text="day">
      <formula>NOT(ISERROR(SEARCH("day",AN13)))</formula>
    </cfRule>
    <cfRule type="containsText" dxfId="2279" priority="204" stopIfTrue="1" operator="containsText" text="Week">
      <formula>NOT(ISERROR(SEARCH("Week",AN13)))</formula>
    </cfRule>
    <cfRule type="containsText" dxfId="2278" priority="205" stopIfTrue="1" operator="containsText" text="2018">
      <formula>NOT(ISERROR(SEARCH("2018",AN13)))</formula>
    </cfRule>
  </conditionalFormatting>
  <conditionalFormatting sqref="AN13">
    <cfRule type="containsText" dxfId="2277" priority="202" stopIfTrue="1" operator="containsText" text="Week">
      <formula>NOT(ISERROR(SEARCH("Week",AN13)))</formula>
    </cfRule>
  </conditionalFormatting>
  <conditionalFormatting sqref="AN13">
    <cfRule type="containsText" dxfId="2276" priority="199" stopIfTrue="1" operator="containsText" text="day">
      <formula>NOT(ISERROR(SEARCH("day",AN13)))</formula>
    </cfRule>
    <cfRule type="containsText" dxfId="2275" priority="200" stopIfTrue="1" operator="containsText" text="Week">
      <formula>NOT(ISERROR(SEARCH("Week",AN13)))</formula>
    </cfRule>
    <cfRule type="containsText" dxfId="2274" priority="201" stopIfTrue="1" operator="containsText" text="2018">
      <formula>NOT(ISERROR(SEARCH("2018",AN13)))</formula>
    </cfRule>
  </conditionalFormatting>
  <conditionalFormatting sqref="AN13">
    <cfRule type="containsText" dxfId="2273" priority="198" stopIfTrue="1" operator="containsText" text="Week">
      <formula>NOT(ISERROR(SEARCH("Week",AN13)))</formula>
    </cfRule>
  </conditionalFormatting>
  <conditionalFormatting sqref="AN13">
    <cfRule type="containsText" dxfId="2272" priority="195" stopIfTrue="1" operator="containsText" text="day">
      <formula>NOT(ISERROR(SEARCH("day",AN13)))</formula>
    </cfRule>
    <cfRule type="containsText" dxfId="2271" priority="196" stopIfTrue="1" operator="containsText" text="Week">
      <formula>NOT(ISERROR(SEARCH("Week",AN13)))</formula>
    </cfRule>
    <cfRule type="containsText" dxfId="2270" priority="197" stopIfTrue="1" operator="containsText" text="2018">
      <formula>NOT(ISERROR(SEARCH("2018",AN13)))</formula>
    </cfRule>
  </conditionalFormatting>
  <conditionalFormatting sqref="AN13">
    <cfRule type="containsText" dxfId="2269" priority="194" stopIfTrue="1" operator="containsText" text="Week">
      <formula>NOT(ISERROR(SEARCH("Week",AN13)))</formula>
    </cfRule>
  </conditionalFormatting>
  <conditionalFormatting sqref="AN13">
    <cfRule type="containsText" dxfId="2268" priority="191" stopIfTrue="1" operator="containsText" text="day">
      <formula>NOT(ISERROR(SEARCH("day",AN13)))</formula>
    </cfRule>
    <cfRule type="containsText" dxfId="2267" priority="192" stopIfTrue="1" operator="containsText" text="Week">
      <formula>NOT(ISERROR(SEARCH("Week",AN13)))</formula>
    </cfRule>
    <cfRule type="containsText" dxfId="2266" priority="193" stopIfTrue="1" operator="containsText" text="2018">
      <formula>NOT(ISERROR(SEARCH("2018",AN13)))</formula>
    </cfRule>
  </conditionalFormatting>
  <conditionalFormatting sqref="AN13">
    <cfRule type="containsText" dxfId="2265" priority="190" stopIfTrue="1" operator="containsText" text="Week">
      <formula>NOT(ISERROR(SEARCH("Week",AN13)))</formula>
    </cfRule>
  </conditionalFormatting>
  <conditionalFormatting sqref="AN13">
    <cfRule type="containsText" dxfId="2264" priority="187" stopIfTrue="1" operator="containsText" text="day">
      <formula>NOT(ISERROR(SEARCH("day",AN13)))</formula>
    </cfRule>
    <cfRule type="containsText" dxfId="2263" priority="188" stopIfTrue="1" operator="containsText" text="Week">
      <formula>NOT(ISERROR(SEARCH("Week",AN13)))</formula>
    </cfRule>
    <cfRule type="containsText" dxfId="2262" priority="189" stopIfTrue="1" operator="containsText" text="2018">
      <formula>NOT(ISERROR(SEARCH("2018",AN13)))</formula>
    </cfRule>
  </conditionalFormatting>
  <conditionalFormatting sqref="AL13">
    <cfRule type="containsText" dxfId="2261" priority="186" stopIfTrue="1" operator="containsText" text="Week">
      <formula>NOT(ISERROR(SEARCH("Week",AL13)))</formula>
    </cfRule>
  </conditionalFormatting>
  <conditionalFormatting sqref="AL13">
    <cfRule type="containsText" dxfId="2260" priority="183" stopIfTrue="1" operator="containsText" text="day">
      <formula>NOT(ISERROR(SEARCH("day",AL13)))</formula>
    </cfRule>
    <cfRule type="containsText" dxfId="2259" priority="184" stopIfTrue="1" operator="containsText" text="Week">
      <formula>NOT(ISERROR(SEARCH("Week",AL13)))</formula>
    </cfRule>
    <cfRule type="containsText" dxfId="2258" priority="185" stopIfTrue="1" operator="containsText" text="2018">
      <formula>NOT(ISERROR(SEARCH("2018",AL13)))</formula>
    </cfRule>
  </conditionalFormatting>
  <conditionalFormatting sqref="AL13">
    <cfRule type="containsText" dxfId="2257" priority="182" stopIfTrue="1" operator="containsText" text="Week">
      <formula>NOT(ISERROR(SEARCH("Week",AL13)))</formula>
    </cfRule>
  </conditionalFormatting>
  <conditionalFormatting sqref="AL13">
    <cfRule type="containsText" dxfId="2256" priority="179" stopIfTrue="1" operator="containsText" text="day">
      <formula>NOT(ISERROR(SEARCH("day",AL13)))</formula>
    </cfRule>
    <cfRule type="containsText" dxfId="2255" priority="180" stopIfTrue="1" operator="containsText" text="Week">
      <formula>NOT(ISERROR(SEARCH("Week",AL13)))</formula>
    </cfRule>
    <cfRule type="containsText" dxfId="2254" priority="181" stopIfTrue="1" operator="containsText" text="2018">
      <formula>NOT(ISERROR(SEARCH("2018",AL13)))</formula>
    </cfRule>
  </conditionalFormatting>
  <conditionalFormatting sqref="AL13">
    <cfRule type="containsText" dxfId="2253" priority="178" stopIfTrue="1" operator="containsText" text="Week">
      <formula>NOT(ISERROR(SEARCH("Week",AL13)))</formula>
    </cfRule>
  </conditionalFormatting>
  <conditionalFormatting sqref="AL13">
    <cfRule type="containsText" dxfId="2252" priority="175" stopIfTrue="1" operator="containsText" text="day">
      <formula>NOT(ISERROR(SEARCH("day",AL13)))</formula>
    </cfRule>
    <cfRule type="containsText" dxfId="2251" priority="176" stopIfTrue="1" operator="containsText" text="Week">
      <formula>NOT(ISERROR(SEARCH("Week",AL13)))</formula>
    </cfRule>
    <cfRule type="containsText" dxfId="2250" priority="177" stopIfTrue="1" operator="containsText" text="2018">
      <formula>NOT(ISERROR(SEARCH("2018",AL13)))</formula>
    </cfRule>
  </conditionalFormatting>
  <conditionalFormatting sqref="AL13">
    <cfRule type="containsText" dxfId="2249" priority="174" stopIfTrue="1" operator="containsText" text="Week">
      <formula>NOT(ISERROR(SEARCH("Week",AL13)))</formula>
    </cfRule>
  </conditionalFormatting>
  <conditionalFormatting sqref="AL13">
    <cfRule type="containsText" dxfId="2248" priority="171" stopIfTrue="1" operator="containsText" text="day">
      <formula>NOT(ISERROR(SEARCH("day",AL13)))</formula>
    </cfRule>
    <cfRule type="containsText" dxfId="2247" priority="172" stopIfTrue="1" operator="containsText" text="Week">
      <formula>NOT(ISERROR(SEARCH("Week",AL13)))</formula>
    </cfRule>
    <cfRule type="containsText" dxfId="2246" priority="173" stopIfTrue="1" operator="containsText" text="2018">
      <formula>NOT(ISERROR(SEARCH("2018",AL13)))</formula>
    </cfRule>
  </conditionalFormatting>
  <conditionalFormatting sqref="AL13">
    <cfRule type="containsText" dxfId="2245" priority="170" stopIfTrue="1" operator="containsText" text="Week">
      <formula>NOT(ISERROR(SEARCH("Week",AL13)))</formula>
    </cfRule>
  </conditionalFormatting>
  <conditionalFormatting sqref="AL13">
    <cfRule type="containsText" dxfId="2244" priority="167" stopIfTrue="1" operator="containsText" text="day">
      <formula>NOT(ISERROR(SEARCH("day",AL13)))</formula>
    </cfRule>
    <cfRule type="containsText" dxfId="2243" priority="168" stopIfTrue="1" operator="containsText" text="Week">
      <formula>NOT(ISERROR(SEARCH("Week",AL13)))</formula>
    </cfRule>
    <cfRule type="containsText" dxfId="2242" priority="169" stopIfTrue="1" operator="containsText" text="2018">
      <formula>NOT(ISERROR(SEARCH("2018",AL13)))</formula>
    </cfRule>
  </conditionalFormatting>
  <conditionalFormatting sqref="AL13">
    <cfRule type="containsText" dxfId="2241" priority="166" stopIfTrue="1" operator="containsText" text="Week">
      <formula>NOT(ISERROR(SEARCH("Week",AL13)))</formula>
    </cfRule>
  </conditionalFormatting>
  <conditionalFormatting sqref="AL13">
    <cfRule type="containsText" dxfId="2240" priority="163" stopIfTrue="1" operator="containsText" text="day">
      <formula>NOT(ISERROR(SEARCH("day",AL13)))</formula>
    </cfRule>
    <cfRule type="containsText" dxfId="2239" priority="164" stopIfTrue="1" operator="containsText" text="Week">
      <formula>NOT(ISERROR(SEARCH("Week",AL13)))</formula>
    </cfRule>
    <cfRule type="containsText" dxfId="2238" priority="165" stopIfTrue="1" operator="containsText" text="2018">
      <formula>NOT(ISERROR(SEARCH("2018",AL13)))</formula>
    </cfRule>
  </conditionalFormatting>
  <conditionalFormatting sqref="AL13">
    <cfRule type="containsText" dxfId="2237" priority="162" stopIfTrue="1" operator="containsText" text="Week">
      <formula>NOT(ISERROR(SEARCH("Week",AL13)))</formula>
    </cfRule>
  </conditionalFormatting>
  <conditionalFormatting sqref="AL13">
    <cfRule type="containsText" dxfId="2236" priority="159" stopIfTrue="1" operator="containsText" text="day">
      <formula>NOT(ISERROR(SEARCH("day",AL13)))</formula>
    </cfRule>
    <cfRule type="containsText" dxfId="2235" priority="160" stopIfTrue="1" operator="containsText" text="Week">
      <formula>NOT(ISERROR(SEARCH("Week",AL13)))</formula>
    </cfRule>
    <cfRule type="containsText" dxfId="2234" priority="161" stopIfTrue="1" operator="containsText" text="2018">
      <formula>NOT(ISERROR(SEARCH("2018",AL13)))</formula>
    </cfRule>
  </conditionalFormatting>
  <conditionalFormatting sqref="AL14">
    <cfRule type="containsText" dxfId="2233" priority="158" stopIfTrue="1" operator="containsText" text="Week">
      <formula>NOT(ISERROR(SEARCH("Week",AL14)))</formula>
    </cfRule>
  </conditionalFormatting>
  <conditionalFormatting sqref="AL14">
    <cfRule type="containsText" dxfId="2232" priority="155" stopIfTrue="1" operator="containsText" text="day">
      <formula>NOT(ISERROR(SEARCH("day",AL14)))</formula>
    </cfRule>
    <cfRule type="containsText" dxfId="2231" priority="156" stopIfTrue="1" operator="containsText" text="Week">
      <formula>NOT(ISERROR(SEARCH("Week",AL14)))</formula>
    </cfRule>
    <cfRule type="containsText" dxfId="2230" priority="157" stopIfTrue="1" operator="containsText" text="2018">
      <formula>NOT(ISERROR(SEARCH("2018",AL14)))</formula>
    </cfRule>
  </conditionalFormatting>
  <conditionalFormatting sqref="AL14">
    <cfRule type="containsText" dxfId="2229" priority="154" stopIfTrue="1" operator="containsText" text="Week">
      <formula>NOT(ISERROR(SEARCH("Week",AL14)))</formula>
    </cfRule>
  </conditionalFormatting>
  <conditionalFormatting sqref="AL14">
    <cfRule type="containsText" dxfId="2228" priority="151" stopIfTrue="1" operator="containsText" text="day">
      <formula>NOT(ISERROR(SEARCH("day",AL14)))</formula>
    </cfRule>
    <cfRule type="containsText" dxfId="2227" priority="152" stopIfTrue="1" operator="containsText" text="Week">
      <formula>NOT(ISERROR(SEARCH("Week",AL14)))</formula>
    </cfRule>
    <cfRule type="containsText" dxfId="2226" priority="153" stopIfTrue="1" operator="containsText" text="2018">
      <formula>NOT(ISERROR(SEARCH("2018",AL14)))</formula>
    </cfRule>
  </conditionalFormatting>
  <conditionalFormatting sqref="AL14">
    <cfRule type="containsText" dxfId="2225" priority="150" stopIfTrue="1" operator="containsText" text="Week">
      <formula>NOT(ISERROR(SEARCH("Week",AL14)))</formula>
    </cfRule>
  </conditionalFormatting>
  <conditionalFormatting sqref="AL14">
    <cfRule type="containsText" dxfId="2224" priority="147" stopIfTrue="1" operator="containsText" text="day">
      <formula>NOT(ISERROR(SEARCH("day",AL14)))</formula>
    </cfRule>
    <cfRule type="containsText" dxfId="2223" priority="148" stopIfTrue="1" operator="containsText" text="Week">
      <formula>NOT(ISERROR(SEARCH("Week",AL14)))</formula>
    </cfRule>
    <cfRule type="containsText" dxfId="2222" priority="149" stopIfTrue="1" operator="containsText" text="2018">
      <formula>NOT(ISERROR(SEARCH("2018",AL14)))</formula>
    </cfRule>
  </conditionalFormatting>
  <conditionalFormatting sqref="AL14">
    <cfRule type="containsText" dxfId="2221" priority="146" stopIfTrue="1" operator="containsText" text="Week">
      <formula>NOT(ISERROR(SEARCH("Week",AL14)))</formula>
    </cfRule>
  </conditionalFormatting>
  <conditionalFormatting sqref="AL14">
    <cfRule type="containsText" dxfId="2220" priority="143" stopIfTrue="1" operator="containsText" text="day">
      <formula>NOT(ISERROR(SEARCH("day",AL14)))</formula>
    </cfRule>
    <cfRule type="containsText" dxfId="2219" priority="144" stopIfTrue="1" operator="containsText" text="Week">
      <formula>NOT(ISERROR(SEARCH("Week",AL14)))</formula>
    </cfRule>
    <cfRule type="containsText" dxfId="2218" priority="145" stopIfTrue="1" operator="containsText" text="2018">
      <formula>NOT(ISERROR(SEARCH("2018",AL14)))</formula>
    </cfRule>
  </conditionalFormatting>
  <conditionalFormatting sqref="AL14">
    <cfRule type="containsText" dxfId="2217" priority="142" stopIfTrue="1" operator="containsText" text="Week">
      <formula>NOT(ISERROR(SEARCH("Week",AL14)))</formula>
    </cfRule>
  </conditionalFormatting>
  <conditionalFormatting sqref="AL14">
    <cfRule type="containsText" dxfId="2216" priority="139" stopIfTrue="1" operator="containsText" text="day">
      <formula>NOT(ISERROR(SEARCH("day",AL14)))</formula>
    </cfRule>
    <cfRule type="containsText" dxfId="2215" priority="140" stopIfTrue="1" operator="containsText" text="Week">
      <formula>NOT(ISERROR(SEARCH("Week",AL14)))</formula>
    </cfRule>
    <cfRule type="containsText" dxfId="2214" priority="141" stopIfTrue="1" operator="containsText" text="2018">
      <formula>NOT(ISERROR(SEARCH("2018",AL14)))</formula>
    </cfRule>
  </conditionalFormatting>
  <conditionalFormatting sqref="AN14">
    <cfRule type="containsText" dxfId="2213" priority="138" stopIfTrue="1" operator="containsText" text="Week">
      <formula>NOT(ISERROR(SEARCH("Week",AN14)))</formula>
    </cfRule>
  </conditionalFormatting>
  <conditionalFormatting sqref="AN14">
    <cfRule type="containsText" dxfId="2212" priority="135" stopIfTrue="1" operator="containsText" text="day">
      <formula>NOT(ISERROR(SEARCH("day",AN14)))</formula>
    </cfRule>
    <cfRule type="containsText" dxfId="2211" priority="136" stopIfTrue="1" operator="containsText" text="Week">
      <formula>NOT(ISERROR(SEARCH("Week",AN14)))</formula>
    </cfRule>
    <cfRule type="containsText" dxfId="2210" priority="137" stopIfTrue="1" operator="containsText" text="2018">
      <formula>NOT(ISERROR(SEARCH("2018",AN14)))</formula>
    </cfRule>
  </conditionalFormatting>
  <conditionalFormatting sqref="AN15">
    <cfRule type="containsText" dxfId="2209" priority="134" stopIfTrue="1" operator="containsText" text="Week">
      <formula>NOT(ISERROR(SEARCH("Week",AN15)))</formula>
    </cfRule>
  </conditionalFormatting>
  <conditionalFormatting sqref="AN15">
    <cfRule type="containsText" dxfId="2208" priority="131" stopIfTrue="1" operator="containsText" text="day">
      <formula>NOT(ISERROR(SEARCH("day",AN15)))</formula>
    </cfRule>
    <cfRule type="containsText" dxfId="2207" priority="132" stopIfTrue="1" operator="containsText" text="Week">
      <formula>NOT(ISERROR(SEARCH("Week",AN15)))</formula>
    </cfRule>
    <cfRule type="containsText" dxfId="2206" priority="133" stopIfTrue="1" operator="containsText" text="2018">
      <formula>NOT(ISERROR(SEARCH("2018",AN15)))</formula>
    </cfRule>
  </conditionalFormatting>
  <conditionalFormatting sqref="AN15">
    <cfRule type="containsText" dxfId="2205" priority="130" stopIfTrue="1" operator="containsText" text="Week">
      <formula>NOT(ISERROR(SEARCH("Week",AN15)))</formula>
    </cfRule>
  </conditionalFormatting>
  <conditionalFormatting sqref="AN15">
    <cfRule type="containsText" dxfId="2204" priority="127" stopIfTrue="1" operator="containsText" text="day">
      <formula>NOT(ISERROR(SEARCH("day",AN15)))</formula>
    </cfRule>
    <cfRule type="containsText" dxfId="2203" priority="128" stopIfTrue="1" operator="containsText" text="Week">
      <formula>NOT(ISERROR(SEARCH("Week",AN15)))</formula>
    </cfRule>
    <cfRule type="containsText" dxfId="2202" priority="129" stopIfTrue="1" operator="containsText" text="2018">
      <formula>NOT(ISERROR(SEARCH("2018",AN15)))</formula>
    </cfRule>
  </conditionalFormatting>
  <conditionalFormatting sqref="AN15">
    <cfRule type="containsText" dxfId="2201" priority="126" stopIfTrue="1" operator="containsText" text="Week">
      <formula>NOT(ISERROR(SEARCH("Week",AN15)))</formula>
    </cfRule>
  </conditionalFormatting>
  <conditionalFormatting sqref="AN15">
    <cfRule type="containsText" dxfId="2200" priority="123" stopIfTrue="1" operator="containsText" text="day">
      <formula>NOT(ISERROR(SEARCH("day",AN15)))</formula>
    </cfRule>
    <cfRule type="containsText" dxfId="2199" priority="124" stopIfTrue="1" operator="containsText" text="Week">
      <formula>NOT(ISERROR(SEARCH("Week",AN15)))</formula>
    </cfRule>
    <cfRule type="containsText" dxfId="2198" priority="125" stopIfTrue="1" operator="containsText" text="2018">
      <formula>NOT(ISERROR(SEARCH("2018",AN15)))</formula>
    </cfRule>
  </conditionalFormatting>
  <conditionalFormatting sqref="AN15">
    <cfRule type="containsText" dxfId="2197" priority="122" stopIfTrue="1" operator="containsText" text="Week">
      <formula>NOT(ISERROR(SEARCH("Week",AN15)))</formula>
    </cfRule>
  </conditionalFormatting>
  <conditionalFormatting sqref="AN15">
    <cfRule type="containsText" dxfId="2196" priority="119" stopIfTrue="1" operator="containsText" text="day">
      <formula>NOT(ISERROR(SEARCH("day",AN15)))</formula>
    </cfRule>
    <cfRule type="containsText" dxfId="2195" priority="120" stopIfTrue="1" operator="containsText" text="Week">
      <formula>NOT(ISERROR(SEARCH("Week",AN15)))</formula>
    </cfRule>
    <cfRule type="containsText" dxfId="2194" priority="121" stopIfTrue="1" operator="containsText" text="2018">
      <formula>NOT(ISERROR(SEARCH("2018",AN15)))</formula>
    </cfRule>
  </conditionalFormatting>
  <conditionalFormatting sqref="AN15">
    <cfRule type="containsText" dxfId="2193" priority="118" stopIfTrue="1" operator="containsText" text="Week">
      <formula>NOT(ISERROR(SEARCH("Week",AN15)))</formula>
    </cfRule>
  </conditionalFormatting>
  <conditionalFormatting sqref="AN15">
    <cfRule type="containsText" dxfId="2192" priority="115" stopIfTrue="1" operator="containsText" text="day">
      <formula>NOT(ISERROR(SEARCH("day",AN15)))</formula>
    </cfRule>
    <cfRule type="containsText" dxfId="2191" priority="116" stopIfTrue="1" operator="containsText" text="Week">
      <formula>NOT(ISERROR(SEARCH("Week",AN15)))</formula>
    </cfRule>
    <cfRule type="containsText" dxfId="2190" priority="117" stopIfTrue="1" operator="containsText" text="2018">
      <formula>NOT(ISERROR(SEARCH("2018",AN15)))</formula>
    </cfRule>
  </conditionalFormatting>
  <conditionalFormatting sqref="AN15">
    <cfRule type="containsText" dxfId="2189" priority="114" stopIfTrue="1" operator="containsText" text="Week">
      <formula>NOT(ISERROR(SEARCH("Week",AN15)))</formula>
    </cfRule>
  </conditionalFormatting>
  <conditionalFormatting sqref="AN15">
    <cfRule type="containsText" dxfId="2188" priority="111" stopIfTrue="1" operator="containsText" text="day">
      <formula>NOT(ISERROR(SEARCH("day",AN15)))</formula>
    </cfRule>
    <cfRule type="containsText" dxfId="2187" priority="112" stopIfTrue="1" operator="containsText" text="Week">
      <formula>NOT(ISERROR(SEARCH("Week",AN15)))</formula>
    </cfRule>
    <cfRule type="containsText" dxfId="2186" priority="113" stopIfTrue="1" operator="containsText" text="2018">
      <formula>NOT(ISERROR(SEARCH("2018",AN15)))</formula>
    </cfRule>
  </conditionalFormatting>
  <conditionalFormatting sqref="AN15">
    <cfRule type="containsText" dxfId="2185" priority="110" stopIfTrue="1" operator="containsText" text="Week">
      <formula>NOT(ISERROR(SEARCH("Week",AN15)))</formula>
    </cfRule>
  </conditionalFormatting>
  <conditionalFormatting sqref="AN15">
    <cfRule type="containsText" dxfId="2184" priority="107" stopIfTrue="1" operator="containsText" text="day">
      <formula>NOT(ISERROR(SEARCH("day",AN15)))</formula>
    </cfRule>
    <cfRule type="containsText" dxfId="2183" priority="108" stopIfTrue="1" operator="containsText" text="Week">
      <formula>NOT(ISERROR(SEARCH("Week",AN15)))</formula>
    </cfRule>
    <cfRule type="containsText" dxfId="2182" priority="109" stopIfTrue="1" operator="containsText" text="2018">
      <formula>NOT(ISERROR(SEARCH("2018",AN15)))</formula>
    </cfRule>
  </conditionalFormatting>
  <conditionalFormatting sqref="AL15">
    <cfRule type="containsText" dxfId="2181" priority="106" stopIfTrue="1" operator="containsText" text="Week">
      <formula>NOT(ISERROR(SEARCH("Week",AL15)))</formula>
    </cfRule>
  </conditionalFormatting>
  <conditionalFormatting sqref="AL15">
    <cfRule type="containsText" dxfId="2180" priority="103" stopIfTrue="1" operator="containsText" text="day">
      <formula>NOT(ISERROR(SEARCH("day",AL15)))</formula>
    </cfRule>
    <cfRule type="containsText" dxfId="2179" priority="104" stopIfTrue="1" operator="containsText" text="Week">
      <formula>NOT(ISERROR(SEARCH("Week",AL15)))</formula>
    </cfRule>
    <cfRule type="containsText" dxfId="2178" priority="105" stopIfTrue="1" operator="containsText" text="2018">
      <formula>NOT(ISERROR(SEARCH("2018",AL15)))</formula>
    </cfRule>
  </conditionalFormatting>
  <conditionalFormatting sqref="AL15">
    <cfRule type="containsText" dxfId="2177" priority="102" stopIfTrue="1" operator="containsText" text="Week">
      <formula>NOT(ISERROR(SEARCH("Week",AL15)))</formula>
    </cfRule>
  </conditionalFormatting>
  <conditionalFormatting sqref="AL15">
    <cfRule type="containsText" dxfId="2176" priority="99" stopIfTrue="1" operator="containsText" text="day">
      <formula>NOT(ISERROR(SEARCH("day",AL15)))</formula>
    </cfRule>
    <cfRule type="containsText" dxfId="2175" priority="100" stopIfTrue="1" operator="containsText" text="Week">
      <formula>NOT(ISERROR(SEARCH("Week",AL15)))</formula>
    </cfRule>
    <cfRule type="containsText" dxfId="2174" priority="101" stopIfTrue="1" operator="containsText" text="2018">
      <formula>NOT(ISERROR(SEARCH("2018",AL15)))</formula>
    </cfRule>
  </conditionalFormatting>
  <conditionalFormatting sqref="AL15">
    <cfRule type="containsText" dxfId="2173" priority="98" stopIfTrue="1" operator="containsText" text="Week">
      <formula>NOT(ISERROR(SEARCH("Week",AL15)))</formula>
    </cfRule>
  </conditionalFormatting>
  <conditionalFormatting sqref="AL15">
    <cfRule type="containsText" dxfId="2172" priority="95" stopIfTrue="1" operator="containsText" text="day">
      <formula>NOT(ISERROR(SEARCH("day",AL15)))</formula>
    </cfRule>
    <cfRule type="containsText" dxfId="2171" priority="96" stopIfTrue="1" operator="containsText" text="Week">
      <formula>NOT(ISERROR(SEARCH("Week",AL15)))</formula>
    </cfRule>
    <cfRule type="containsText" dxfId="2170" priority="97" stopIfTrue="1" operator="containsText" text="2018">
      <formula>NOT(ISERROR(SEARCH("2018",AL15)))</formula>
    </cfRule>
  </conditionalFormatting>
  <conditionalFormatting sqref="AL15">
    <cfRule type="containsText" dxfId="2169" priority="94" stopIfTrue="1" operator="containsText" text="Week">
      <formula>NOT(ISERROR(SEARCH("Week",AL15)))</formula>
    </cfRule>
  </conditionalFormatting>
  <conditionalFormatting sqref="AL15">
    <cfRule type="containsText" dxfId="2168" priority="91" stopIfTrue="1" operator="containsText" text="day">
      <formula>NOT(ISERROR(SEARCH("day",AL15)))</formula>
    </cfRule>
    <cfRule type="containsText" dxfId="2167" priority="92" stopIfTrue="1" operator="containsText" text="Week">
      <formula>NOT(ISERROR(SEARCH("Week",AL15)))</formula>
    </cfRule>
    <cfRule type="containsText" dxfId="2166" priority="93" stopIfTrue="1" operator="containsText" text="2018">
      <formula>NOT(ISERROR(SEARCH("2018",AL15)))</formula>
    </cfRule>
  </conditionalFormatting>
  <conditionalFormatting sqref="AN16">
    <cfRule type="containsText" dxfId="2165" priority="90" stopIfTrue="1" operator="containsText" text="Week">
      <formula>NOT(ISERROR(SEARCH("Week",AN16)))</formula>
    </cfRule>
  </conditionalFormatting>
  <conditionalFormatting sqref="AN16">
    <cfRule type="containsText" dxfId="2164" priority="87" stopIfTrue="1" operator="containsText" text="day">
      <formula>NOT(ISERROR(SEARCH("day",AN16)))</formula>
    </cfRule>
    <cfRule type="containsText" dxfId="2163" priority="88" stopIfTrue="1" operator="containsText" text="Week">
      <formula>NOT(ISERROR(SEARCH("Week",AN16)))</formula>
    </cfRule>
    <cfRule type="containsText" dxfId="2162" priority="89" stopIfTrue="1" operator="containsText" text="2018">
      <formula>NOT(ISERROR(SEARCH("2018",AN16)))</formula>
    </cfRule>
  </conditionalFormatting>
  <conditionalFormatting sqref="AN16">
    <cfRule type="containsText" dxfId="2161" priority="86" stopIfTrue="1" operator="containsText" text="Week">
      <formula>NOT(ISERROR(SEARCH("Week",AN16)))</formula>
    </cfRule>
  </conditionalFormatting>
  <conditionalFormatting sqref="AN16">
    <cfRule type="containsText" dxfId="2160" priority="83" stopIfTrue="1" operator="containsText" text="day">
      <formula>NOT(ISERROR(SEARCH("day",AN16)))</formula>
    </cfRule>
    <cfRule type="containsText" dxfId="2159" priority="84" stopIfTrue="1" operator="containsText" text="Week">
      <formula>NOT(ISERROR(SEARCH("Week",AN16)))</formula>
    </cfRule>
    <cfRule type="containsText" dxfId="2158" priority="85" stopIfTrue="1" operator="containsText" text="2018">
      <formula>NOT(ISERROR(SEARCH("2018",AN16)))</formula>
    </cfRule>
  </conditionalFormatting>
  <conditionalFormatting sqref="AN16">
    <cfRule type="containsText" dxfId="2157" priority="82" stopIfTrue="1" operator="containsText" text="Week">
      <formula>NOT(ISERROR(SEARCH("Week",AN16)))</formula>
    </cfRule>
  </conditionalFormatting>
  <conditionalFormatting sqref="AN16">
    <cfRule type="containsText" dxfId="2156" priority="79" stopIfTrue="1" operator="containsText" text="day">
      <formula>NOT(ISERROR(SEARCH("day",AN16)))</formula>
    </cfRule>
    <cfRule type="containsText" dxfId="2155" priority="80" stopIfTrue="1" operator="containsText" text="Week">
      <formula>NOT(ISERROR(SEARCH("Week",AN16)))</formula>
    </cfRule>
    <cfRule type="containsText" dxfId="2154" priority="81" stopIfTrue="1" operator="containsText" text="2018">
      <formula>NOT(ISERROR(SEARCH("2018",AN16)))</formula>
    </cfRule>
  </conditionalFormatting>
  <conditionalFormatting sqref="AN16">
    <cfRule type="containsText" dxfId="2153" priority="78" stopIfTrue="1" operator="containsText" text="Week">
      <formula>NOT(ISERROR(SEARCH("Week",AN16)))</formula>
    </cfRule>
  </conditionalFormatting>
  <conditionalFormatting sqref="AN16">
    <cfRule type="containsText" dxfId="2152" priority="75" stopIfTrue="1" operator="containsText" text="day">
      <formula>NOT(ISERROR(SEARCH("day",AN16)))</formula>
    </cfRule>
    <cfRule type="containsText" dxfId="2151" priority="76" stopIfTrue="1" operator="containsText" text="Week">
      <formula>NOT(ISERROR(SEARCH("Week",AN16)))</formula>
    </cfRule>
    <cfRule type="containsText" dxfId="2150" priority="77" stopIfTrue="1" operator="containsText" text="2018">
      <formula>NOT(ISERROR(SEARCH("2018",AN16)))</formula>
    </cfRule>
  </conditionalFormatting>
  <conditionalFormatting sqref="AL16">
    <cfRule type="containsText" dxfId="2149" priority="74" stopIfTrue="1" operator="containsText" text="Week">
      <formula>NOT(ISERROR(SEARCH("Week",AL16)))</formula>
    </cfRule>
  </conditionalFormatting>
  <conditionalFormatting sqref="AL16">
    <cfRule type="containsText" dxfId="2148" priority="71" stopIfTrue="1" operator="containsText" text="day">
      <formula>NOT(ISERROR(SEARCH("day",AL16)))</formula>
    </cfRule>
    <cfRule type="containsText" dxfId="2147" priority="72" stopIfTrue="1" operator="containsText" text="Week">
      <formula>NOT(ISERROR(SEARCH("Week",AL16)))</formula>
    </cfRule>
    <cfRule type="containsText" dxfId="2146" priority="73" stopIfTrue="1" operator="containsText" text="2018">
      <formula>NOT(ISERROR(SEARCH("2018",AL16)))</formula>
    </cfRule>
  </conditionalFormatting>
  <conditionalFormatting sqref="AL16">
    <cfRule type="containsText" dxfId="2145" priority="70" stopIfTrue="1" operator="containsText" text="Week">
      <formula>NOT(ISERROR(SEARCH("Week",AL16)))</formula>
    </cfRule>
  </conditionalFormatting>
  <conditionalFormatting sqref="AL16">
    <cfRule type="containsText" dxfId="2144" priority="67" stopIfTrue="1" operator="containsText" text="day">
      <formula>NOT(ISERROR(SEARCH("day",AL16)))</formula>
    </cfRule>
    <cfRule type="containsText" dxfId="2143" priority="68" stopIfTrue="1" operator="containsText" text="Week">
      <formula>NOT(ISERROR(SEARCH("Week",AL16)))</formula>
    </cfRule>
    <cfRule type="containsText" dxfId="2142" priority="69" stopIfTrue="1" operator="containsText" text="2018">
      <formula>NOT(ISERROR(SEARCH("2018",AL16)))</formula>
    </cfRule>
  </conditionalFormatting>
  <conditionalFormatting sqref="AL16">
    <cfRule type="containsText" dxfId="2141" priority="66" stopIfTrue="1" operator="containsText" text="Week">
      <formula>NOT(ISERROR(SEARCH("Week",AL16)))</formula>
    </cfRule>
  </conditionalFormatting>
  <conditionalFormatting sqref="AL16">
    <cfRule type="containsText" dxfId="2140" priority="63" stopIfTrue="1" operator="containsText" text="day">
      <formula>NOT(ISERROR(SEARCH("day",AL16)))</formula>
    </cfRule>
    <cfRule type="containsText" dxfId="2139" priority="64" stopIfTrue="1" operator="containsText" text="Week">
      <formula>NOT(ISERROR(SEARCH("Week",AL16)))</formula>
    </cfRule>
    <cfRule type="containsText" dxfId="2138" priority="65" stopIfTrue="1" operator="containsText" text="2018">
      <formula>NOT(ISERROR(SEARCH("2018",AL16)))</formula>
    </cfRule>
  </conditionalFormatting>
  <conditionalFormatting sqref="AL16">
    <cfRule type="containsText" dxfId="2137" priority="62" stopIfTrue="1" operator="containsText" text="Week">
      <formula>NOT(ISERROR(SEARCH("Week",AL16)))</formula>
    </cfRule>
  </conditionalFormatting>
  <conditionalFormatting sqref="AL16">
    <cfRule type="containsText" dxfId="2136" priority="59" stopIfTrue="1" operator="containsText" text="day">
      <formula>NOT(ISERROR(SEARCH("day",AL16)))</formula>
    </cfRule>
    <cfRule type="containsText" dxfId="2135" priority="60" stopIfTrue="1" operator="containsText" text="Week">
      <formula>NOT(ISERROR(SEARCH("Week",AL16)))</formula>
    </cfRule>
    <cfRule type="containsText" dxfId="2134" priority="61" stopIfTrue="1" operator="containsText" text="2018">
      <formula>NOT(ISERROR(SEARCH("2018",AL16)))</formula>
    </cfRule>
  </conditionalFormatting>
  <conditionalFormatting sqref="AL16">
    <cfRule type="containsText" dxfId="2133" priority="58" stopIfTrue="1" operator="containsText" text="Week">
      <formula>NOT(ISERROR(SEARCH("Week",AL16)))</formula>
    </cfRule>
  </conditionalFormatting>
  <conditionalFormatting sqref="AL16">
    <cfRule type="containsText" dxfId="2132" priority="55" stopIfTrue="1" operator="containsText" text="day">
      <formula>NOT(ISERROR(SEARCH("day",AL16)))</formula>
    </cfRule>
    <cfRule type="containsText" dxfId="2131" priority="56" stopIfTrue="1" operator="containsText" text="Week">
      <formula>NOT(ISERROR(SEARCH("Week",AL16)))</formula>
    </cfRule>
    <cfRule type="containsText" dxfId="2130" priority="57" stopIfTrue="1" operator="containsText" text="2018">
      <formula>NOT(ISERROR(SEARCH("2018",AL16)))</formula>
    </cfRule>
  </conditionalFormatting>
  <conditionalFormatting sqref="AL16">
    <cfRule type="containsText" dxfId="2129" priority="54" stopIfTrue="1" operator="containsText" text="Week">
      <formula>NOT(ISERROR(SEARCH("Week",AL16)))</formula>
    </cfRule>
  </conditionalFormatting>
  <conditionalFormatting sqref="AL16">
    <cfRule type="containsText" dxfId="2128" priority="51" stopIfTrue="1" operator="containsText" text="day">
      <formula>NOT(ISERROR(SEARCH("day",AL16)))</formula>
    </cfRule>
    <cfRule type="containsText" dxfId="2127" priority="52" stopIfTrue="1" operator="containsText" text="Week">
      <formula>NOT(ISERROR(SEARCH("Week",AL16)))</formula>
    </cfRule>
    <cfRule type="containsText" dxfId="2126" priority="53" stopIfTrue="1" operator="containsText" text="2018">
      <formula>NOT(ISERROR(SEARCH("2018",AL16)))</formula>
    </cfRule>
  </conditionalFormatting>
  <conditionalFormatting sqref="AL17">
    <cfRule type="containsText" dxfId="2125" priority="50" stopIfTrue="1" operator="containsText" text="Week">
      <formula>NOT(ISERROR(SEARCH("Week",AL17)))</formula>
    </cfRule>
  </conditionalFormatting>
  <conditionalFormatting sqref="AL17">
    <cfRule type="containsText" dxfId="2124" priority="47" stopIfTrue="1" operator="containsText" text="day">
      <formula>NOT(ISERROR(SEARCH("day",AL17)))</formula>
    </cfRule>
    <cfRule type="containsText" dxfId="2123" priority="48" stopIfTrue="1" operator="containsText" text="Week">
      <formula>NOT(ISERROR(SEARCH("Week",AL17)))</formula>
    </cfRule>
    <cfRule type="containsText" dxfId="2122" priority="49" stopIfTrue="1" operator="containsText" text="2018">
      <formula>NOT(ISERROR(SEARCH("2018",AL17)))</formula>
    </cfRule>
  </conditionalFormatting>
  <conditionalFormatting sqref="AL18">
    <cfRule type="containsText" dxfId="2121" priority="46" stopIfTrue="1" operator="containsText" text="Week">
      <formula>NOT(ISERROR(SEARCH("Week",AL18)))</formula>
    </cfRule>
  </conditionalFormatting>
  <conditionalFormatting sqref="AL18">
    <cfRule type="containsText" dxfId="2120" priority="43" stopIfTrue="1" operator="containsText" text="day">
      <formula>NOT(ISERROR(SEARCH("day",AL18)))</formula>
    </cfRule>
    <cfRule type="containsText" dxfId="2119" priority="44" stopIfTrue="1" operator="containsText" text="Week">
      <formula>NOT(ISERROR(SEARCH("Week",AL18)))</formula>
    </cfRule>
    <cfRule type="containsText" dxfId="2118" priority="45" stopIfTrue="1" operator="containsText" text="2018">
      <formula>NOT(ISERROR(SEARCH("2018",AL18)))</formula>
    </cfRule>
  </conditionalFormatting>
  <conditionalFormatting sqref="AL18">
    <cfRule type="containsText" dxfId="2117" priority="42" stopIfTrue="1" operator="containsText" text="Week">
      <formula>NOT(ISERROR(SEARCH("Week",AL18)))</formula>
    </cfRule>
  </conditionalFormatting>
  <conditionalFormatting sqref="AL18">
    <cfRule type="containsText" dxfId="2116" priority="39" stopIfTrue="1" operator="containsText" text="day">
      <formula>NOT(ISERROR(SEARCH("day",AL18)))</formula>
    </cfRule>
    <cfRule type="containsText" dxfId="2115" priority="40" stopIfTrue="1" operator="containsText" text="Week">
      <formula>NOT(ISERROR(SEARCH("Week",AL18)))</formula>
    </cfRule>
    <cfRule type="containsText" dxfId="2114" priority="41" stopIfTrue="1" operator="containsText" text="2018">
      <formula>NOT(ISERROR(SEARCH("2018",AL18)))</formula>
    </cfRule>
  </conditionalFormatting>
  <conditionalFormatting sqref="AL18">
    <cfRule type="containsText" dxfId="2113" priority="38" stopIfTrue="1" operator="containsText" text="Week">
      <formula>NOT(ISERROR(SEARCH("Week",AL18)))</formula>
    </cfRule>
  </conditionalFormatting>
  <conditionalFormatting sqref="AL18">
    <cfRule type="containsText" dxfId="2112" priority="35" stopIfTrue="1" operator="containsText" text="day">
      <formula>NOT(ISERROR(SEARCH("day",AL18)))</formula>
    </cfRule>
    <cfRule type="containsText" dxfId="2111" priority="36" stopIfTrue="1" operator="containsText" text="Week">
      <formula>NOT(ISERROR(SEARCH("Week",AL18)))</formula>
    </cfRule>
    <cfRule type="containsText" dxfId="2110" priority="37" stopIfTrue="1" operator="containsText" text="2018">
      <formula>NOT(ISERROR(SEARCH("2018",AL18)))</formula>
    </cfRule>
  </conditionalFormatting>
  <conditionalFormatting sqref="AL18">
    <cfRule type="containsText" dxfId="2109" priority="34" stopIfTrue="1" operator="containsText" text="Week">
      <formula>NOT(ISERROR(SEARCH("Week",AL18)))</formula>
    </cfRule>
  </conditionalFormatting>
  <conditionalFormatting sqref="AL18">
    <cfRule type="containsText" dxfId="2108" priority="31" stopIfTrue="1" operator="containsText" text="day">
      <formula>NOT(ISERROR(SEARCH("day",AL18)))</formula>
    </cfRule>
    <cfRule type="containsText" dxfId="2107" priority="32" stopIfTrue="1" operator="containsText" text="Week">
      <formula>NOT(ISERROR(SEARCH("Week",AL18)))</formula>
    </cfRule>
    <cfRule type="containsText" dxfId="2106" priority="33" stopIfTrue="1" operator="containsText" text="2018">
      <formula>NOT(ISERROR(SEARCH("2018",AL18)))</formula>
    </cfRule>
  </conditionalFormatting>
  <conditionalFormatting sqref="AL18">
    <cfRule type="containsText" dxfId="2105" priority="30" stopIfTrue="1" operator="containsText" text="Week">
      <formula>NOT(ISERROR(SEARCH("Week",AL18)))</formula>
    </cfRule>
  </conditionalFormatting>
  <conditionalFormatting sqref="AL18">
    <cfRule type="containsText" dxfId="2104" priority="27" stopIfTrue="1" operator="containsText" text="day">
      <formula>NOT(ISERROR(SEARCH("day",AL18)))</formula>
    </cfRule>
    <cfRule type="containsText" dxfId="2103" priority="28" stopIfTrue="1" operator="containsText" text="Week">
      <formula>NOT(ISERROR(SEARCH("Week",AL18)))</formula>
    </cfRule>
    <cfRule type="containsText" dxfId="2102" priority="29" stopIfTrue="1" operator="containsText" text="2018">
      <formula>NOT(ISERROR(SEARCH("2018",AL18)))</formula>
    </cfRule>
  </conditionalFormatting>
  <conditionalFormatting sqref="AL18">
    <cfRule type="containsText" dxfId="2101" priority="26" stopIfTrue="1" operator="containsText" text="Week">
      <formula>NOT(ISERROR(SEARCH("Week",AL18)))</formula>
    </cfRule>
  </conditionalFormatting>
  <conditionalFormatting sqref="AL18">
    <cfRule type="containsText" dxfId="2100" priority="23" stopIfTrue="1" operator="containsText" text="day">
      <formula>NOT(ISERROR(SEARCH("day",AL18)))</formula>
    </cfRule>
    <cfRule type="containsText" dxfId="2099" priority="24" stopIfTrue="1" operator="containsText" text="Week">
      <formula>NOT(ISERROR(SEARCH("Week",AL18)))</formula>
    </cfRule>
    <cfRule type="containsText" dxfId="2098" priority="25" stopIfTrue="1" operator="containsText" text="2018">
      <formula>NOT(ISERROR(SEARCH("2018",AL18)))</formula>
    </cfRule>
  </conditionalFormatting>
  <conditionalFormatting sqref="AL18">
    <cfRule type="containsText" dxfId="2097" priority="22" stopIfTrue="1" operator="containsText" text="Week">
      <formula>NOT(ISERROR(SEARCH("Week",AL18)))</formula>
    </cfRule>
  </conditionalFormatting>
  <conditionalFormatting sqref="AL18">
    <cfRule type="containsText" dxfId="2096" priority="19" stopIfTrue="1" operator="containsText" text="day">
      <formula>NOT(ISERROR(SEARCH("day",AL18)))</formula>
    </cfRule>
    <cfRule type="containsText" dxfId="2095" priority="20" stopIfTrue="1" operator="containsText" text="Week">
      <formula>NOT(ISERROR(SEARCH("Week",AL18)))</formula>
    </cfRule>
    <cfRule type="containsText" dxfId="2094" priority="21" stopIfTrue="1" operator="containsText" text="2018">
      <formula>NOT(ISERROR(SEARCH("2018",AL18)))</formula>
    </cfRule>
  </conditionalFormatting>
  <conditionalFormatting sqref="AL18">
    <cfRule type="containsText" dxfId="2093" priority="18" stopIfTrue="1" operator="containsText" text="Week">
      <formula>NOT(ISERROR(SEARCH("Week",AL18)))</formula>
    </cfRule>
  </conditionalFormatting>
  <conditionalFormatting sqref="AL18">
    <cfRule type="containsText" dxfId="2092" priority="15" stopIfTrue="1" operator="containsText" text="day">
      <formula>NOT(ISERROR(SEARCH("day",AL18)))</formula>
    </cfRule>
    <cfRule type="containsText" dxfId="2091" priority="16" stopIfTrue="1" operator="containsText" text="Week">
      <formula>NOT(ISERROR(SEARCH("Week",AL18)))</formula>
    </cfRule>
    <cfRule type="containsText" dxfId="2090" priority="17" stopIfTrue="1" operator="containsText" text="2018">
      <formula>NOT(ISERROR(SEARCH("2018",AL18)))</formula>
    </cfRule>
  </conditionalFormatting>
  <conditionalFormatting sqref="AL18">
    <cfRule type="containsText" dxfId="2089" priority="14" stopIfTrue="1" operator="containsText" text="Week">
      <formula>NOT(ISERROR(SEARCH("Week",AL18)))</formula>
    </cfRule>
  </conditionalFormatting>
  <conditionalFormatting sqref="AL18">
    <cfRule type="containsText" dxfId="2088" priority="11" stopIfTrue="1" operator="containsText" text="day">
      <formula>NOT(ISERROR(SEARCH("day",AL18)))</formula>
    </cfRule>
    <cfRule type="containsText" dxfId="2087" priority="12" stopIfTrue="1" operator="containsText" text="Week">
      <formula>NOT(ISERROR(SEARCH("Week",AL18)))</formula>
    </cfRule>
    <cfRule type="containsText" dxfId="2086" priority="13" stopIfTrue="1" operator="containsText" text="2018">
      <formula>NOT(ISERROR(SEARCH("2018",AL18)))</formula>
    </cfRule>
  </conditionalFormatting>
  <conditionalFormatting sqref="AN18">
    <cfRule type="containsText" dxfId="2085" priority="10" stopIfTrue="1" operator="containsText" text="Week">
      <formula>NOT(ISERROR(SEARCH("Week",AN18)))</formula>
    </cfRule>
  </conditionalFormatting>
  <conditionalFormatting sqref="AN18">
    <cfRule type="containsText" dxfId="2084" priority="7" stopIfTrue="1" operator="containsText" text="day">
      <formula>NOT(ISERROR(SEARCH("day",AN18)))</formula>
    </cfRule>
    <cfRule type="containsText" dxfId="2083" priority="8" stopIfTrue="1" operator="containsText" text="Week">
      <formula>NOT(ISERROR(SEARCH("Week",AN18)))</formula>
    </cfRule>
    <cfRule type="containsText" dxfId="2082" priority="9" stopIfTrue="1" operator="containsText" text="2018">
      <formula>NOT(ISERROR(SEARCH("2018",AN18)))</formula>
    </cfRule>
  </conditionalFormatting>
  <conditionalFormatting sqref="AN18">
    <cfRule type="containsText" dxfId="2081" priority="6" stopIfTrue="1" operator="containsText" text="Week">
      <formula>NOT(ISERROR(SEARCH("Week",AN18)))</formula>
    </cfRule>
  </conditionalFormatting>
  <conditionalFormatting sqref="AN18">
    <cfRule type="containsText" dxfId="2080" priority="3" stopIfTrue="1" operator="containsText" text="day">
      <formula>NOT(ISERROR(SEARCH("day",AN18)))</formula>
    </cfRule>
    <cfRule type="containsText" dxfId="2079" priority="4" stopIfTrue="1" operator="containsText" text="Week">
      <formula>NOT(ISERROR(SEARCH("Week",AN18)))</formula>
    </cfRule>
    <cfRule type="containsText" dxfId="2078" priority="5" stopIfTrue="1" operator="containsText" text="2018">
      <formula>NOT(ISERROR(SEARCH("2018",AN18)))</formula>
    </cfRule>
  </conditionalFormatting>
  <conditionalFormatting sqref="AK18">
    <cfRule type="cellIs" dxfId="2077" priority="1" operator="equal">
      <formula>"Home"</formula>
    </cfRule>
    <cfRule type="cellIs" dxfId="2076" priority="2" operator="equal">
      <formula>"Away"</formula>
    </cfRule>
  </conditionalFormatting>
  <pageMargins left="0.7" right="0.7" top="0.75" bottom="0.75" header="0.3" footer="0.3"/>
  <pageSetup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BEC5F-E241-4575-A585-746C530C51C3}">
  <dimension ref="A1:AR37"/>
  <sheetViews>
    <sheetView zoomScale="48" zoomScaleNormal="48" workbookViewId="0">
      <selection activeCell="AC19" sqref="AC19"/>
    </sheetView>
  </sheetViews>
  <sheetFormatPr defaultColWidth="9.140625" defaultRowHeight="18" x14ac:dyDescent="0.25"/>
  <cols>
    <col min="1" max="1" width="3.28515625" customWidth="1"/>
    <col min="2" max="2" width="5" customWidth="1"/>
    <col min="3" max="3" width="27.7109375" customWidth="1"/>
    <col min="4" max="4" width="4.85546875" customWidth="1"/>
    <col min="5" max="5" width="4.140625" customWidth="1"/>
    <col min="6" max="6" width="27.7109375" customWidth="1"/>
    <col min="7" max="7" width="4.85546875" customWidth="1"/>
    <col min="8" max="8" width="3.28515625" customWidth="1"/>
    <col min="9" max="9" width="5" customWidth="1"/>
    <col min="10" max="10" width="27.7109375" customWidth="1"/>
    <col min="11" max="11" width="4.85546875" customWidth="1"/>
    <col min="12" max="12" width="4.140625" customWidth="1"/>
    <col min="13" max="13" width="27.7109375" customWidth="1"/>
    <col min="14" max="14" width="4.85546875" customWidth="1"/>
    <col min="15" max="15" width="3.28515625" customWidth="1"/>
    <col min="16" max="16" width="5" customWidth="1"/>
    <col min="17" max="17" width="27.7109375" customWidth="1"/>
    <col min="18" max="18" width="4.85546875" customWidth="1"/>
    <col min="19" max="19" width="4.140625" customWidth="1"/>
    <col min="20" max="20" width="27.7109375" customWidth="1"/>
    <col min="21" max="21" width="4.85546875" customWidth="1"/>
    <col min="22" max="22" width="3.28515625" customWidth="1"/>
    <col min="23" max="23" width="5" customWidth="1"/>
    <col min="24" max="24" width="27.7109375" customWidth="1"/>
    <col min="25" max="25" width="4.85546875" customWidth="1"/>
    <col min="26" max="26" width="4.140625" customWidth="1"/>
    <col min="27" max="27" width="27.7109375" customWidth="1"/>
    <col min="28" max="28" width="4.85546875" customWidth="1"/>
    <col min="29" max="29" width="3.28515625" customWidth="1"/>
    <col min="30" max="30" width="5" customWidth="1"/>
    <col min="31" max="31" width="27.7109375" customWidth="1"/>
    <col min="32" max="32" width="4.85546875" customWidth="1"/>
    <col min="33" max="33" width="4.140625" customWidth="1"/>
    <col min="34" max="34" width="27.7109375" customWidth="1"/>
    <col min="35" max="35" width="4.85546875" customWidth="1"/>
    <col min="36" max="36" width="5.42578125" customWidth="1"/>
    <col min="37" max="37" width="6.5703125" style="1" customWidth="1"/>
    <col min="38" max="38" width="35" style="1" customWidth="1"/>
    <col min="39" max="39" width="4.85546875" style="1" customWidth="1"/>
    <col min="40" max="40" width="35" style="1" customWidth="1"/>
    <col min="41" max="41" width="18.140625" style="1" customWidth="1"/>
    <col min="42" max="42" width="17.5703125" customWidth="1"/>
    <col min="43" max="43" width="3.28515625" customWidth="1"/>
    <col min="44" max="44" width="5" customWidth="1"/>
    <col min="45" max="45" width="26" customWidth="1"/>
    <col min="46" max="46" width="4.85546875" customWidth="1"/>
    <col min="47" max="47" width="4.140625" customWidth="1"/>
    <col min="48" max="48" width="26" customWidth="1"/>
    <col min="49" max="49" width="4.85546875" customWidth="1"/>
    <col min="50" max="50" width="3.28515625" customWidth="1"/>
    <col min="51" max="51" width="5" customWidth="1"/>
    <col min="52" max="52" width="26" customWidth="1"/>
    <col min="53" max="53" width="4.85546875" customWidth="1"/>
    <col min="54" max="54" width="4.140625" customWidth="1"/>
    <col min="55" max="55" width="26" customWidth="1"/>
    <col min="56" max="56" width="4.85546875" customWidth="1"/>
    <col min="57" max="57" width="3.28515625" customWidth="1"/>
  </cols>
  <sheetData>
    <row r="1" spans="1:44" s="174" customFormat="1" ht="27" x14ac:dyDescent="0.25">
      <c r="A1" s="3"/>
      <c r="B1" s="4" t="s">
        <v>36</v>
      </c>
      <c r="C1" s="4"/>
      <c r="D1" s="4"/>
      <c r="E1" s="4"/>
      <c r="F1" s="4"/>
      <c r="G1" s="4"/>
      <c r="H1" s="3"/>
      <c r="I1" s="4"/>
      <c r="J1" s="4"/>
      <c r="K1" s="4"/>
      <c r="L1" s="20" t="s">
        <v>37</v>
      </c>
      <c r="M1" s="21">
        <v>15</v>
      </c>
      <c r="N1" s="4"/>
      <c r="O1" s="3"/>
      <c r="P1" s="4"/>
      <c r="R1" s="4"/>
      <c r="S1" s="20" t="s">
        <v>38</v>
      </c>
      <c r="T1" s="21">
        <v>88</v>
      </c>
      <c r="U1" s="4"/>
      <c r="V1" s="3"/>
      <c r="X1" s="20" t="s">
        <v>217</v>
      </c>
      <c r="Y1" s="4"/>
      <c r="Z1" s="4"/>
      <c r="AA1" s="19">
        <v>44771</v>
      </c>
      <c r="AB1" s="4"/>
      <c r="AC1" s="3"/>
      <c r="AD1" s="75"/>
      <c r="AE1" s="22"/>
      <c r="AF1" s="75"/>
      <c r="AG1" s="75"/>
      <c r="AH1" s="75"/>
      <c r="AI1" s="75"/>
      <c r="AJ1" s="75"/>
      <c r="AK1" s="75"/>
      <c r="AL1" s="75"/>
      <c r="AM1" s="75"/>
      <c r="AN1" s="75"/>
      <c r="AO1" s="75"/>
      <c r="AP1" s="75"/>
      <c r="AQ1" s="75"/>
      <c r="AR1" s="75"/>
    </row>
    <row r="2" spans="1:44" s="174" customFormat="1" ht="17.25" customHeight="1" x14ac:dyDescent="0.25">
      <c r="A2" s="3"/>
      <c r="B2" s="4"/>
      <c r="C2" s="175" t="s">
        <v>40</v>
      </c>
      <c r="D2" s="75">
        <f>ABS(IF(E17&lt;H17,E17,H17)+1)</f>
        <v>10</v>
      </c>
      <c r="E2" s="75" t="str">
        <f>IF(D2=10,"F"," ")</f>
        <v>F</v>
      </c>
      <c r="F2" s="29" t="str">
        <f>IF(E17="Top","Bottom", IF(E17&lt;H17, C17, F17))</f>
        <v>Bottom</v>
      </c>
      <c r="G2" s="4"/>
      <c r="H2" s="3"/>
      <c r="I2" s="4"/>
      <c r="J2" s="175" t="s">
        <v>40</v>
      </c>
      <c r="K2" s="75">
        <f>ABS(IF(L17&lt;O17,L17,O17)+1)</f>
        <v>10</v>
      </c>
      <c r="L2" s="75" t="str">
        <f>IF(K2=10,"F"," ")</f>
        <v>F</v>
      </c>
      <c r="M2" s="29" t="str">
        <f>IF(L17="Top","Bottom", IF(L17&lt;O17, J17, M17))</f>
        <v>Bottom</v>
      </c>
      <c r="N2" s="4"/>
      <c r="O2" s="3"/>
      <c r="P2" s="4"/>
      <c r="Q2" s="175" t="s">
        <v>40</v>
      </c>
      <c r="R2" s="75">
        <f>ABS(IF(S17&lt;V17,S17,V17)+1)</f>
        <v>10</v>
      </c>
      <c r="S2" s="75" t="str">
        <f>IF(R2=10,"F"," ")</f>
        <v>F</v>
      </c>
      <c r="T2" s="29" t="str">
        <f>IF(S17="Top","Bottom", IF(S17&lt;V17, Q17, T17))</f>
        <v>Bottom</v>
      </c>
      <c r="U2" s="4"/>
      <c r="V2" s="3"/>
      <c r="W2" s="4"/>
      <c r="X2" s="175" t="s">
        <v>40</v>
      </c>
      <c r="Y2" s="75">
        <f>ABS(IF(Z17&lt;AC17,Z17,AC17)+1)</f>
        <v>10</v>
      </c>
      <c r="Z2" s="75" t="str">
        <f>IF(Y2=10,"F"," ")</f>
        <v>F</v>
      </c>
      <c r="AA2" s="29" t="str">
        <f>IF(Z17="Top","Bottom", IF(Z17&lt;AC17, X17, AA17))</f>
        <v>Bottom</v>
      </c>
      <c r="AB2" s="4"/>
      <c r="AC2" s="3"/>
      <c r="AD2" s="75"/>
      <c r="AE2" s="75"/>
      <c r="AF2" s="75"/>
      <c r="AG2" s="75"/>
      <c r="AH2" s="75"/>
      <c r="AI2" s="75"/>
      <c r="AJ2" s="75"/>
      <c r="AK2" s="75"/>
      <c r="AL2" s="75"/>
      <c r="AM2" s="75"/>
      <c r="AN2" s="75"/>
      <c r="AO2" s="75"/>
      <c r="AP2" s="75"/>
      <c r="AQ2" s="75"/>
      <c r="AR2" s="75"/>
    </row>
    <row r="3" spans="1:44" s="174" customFormat="1" ht="18" customHeight="1" x14ac:dyDescent="0.25">
      <c r="A3" s="3"/>
      <c r="B3" s="5">
        <v>1</v>
      </c>
      <c r="C3" s="14" t="s">
        <v>15</v>
      </c>
      <c r="D3" s="79"/>
      <c r="E3" s="15"/>
      <c r="F3" s="16" t="s">
        <v>14</v>
      </c>
      <c r="G3" s="17"/>
      <c r="H3" s="3"/>
      <c r="I3" s="5">
        <v>2</v>
      </c>
      <c r="J3" s="14" t="s">
        <v>15</v>
      </c>
      <c r="K3" s="79"/>
      <c r="L3" s="15"/>
      <c r="M3" s="16" t="s">
        <v>14</v>
      </c>
      <c r="N3" s="17"/>
      <c r="O3" s="3"/>
      <c r="P3" s="5">
        <v>3</v>
      </c>
      <c r="Q3" s="14" t="s">
        <v>15</v>
      </c>
      <c r="R3" s="79"/>
      <c r="S3" s="15"/>
      <c r="T3" s="16" t="s">
        <v>14</v>
      </c>
      <c r="U3" s="17"/>
      <c r="V3" s="3"/>
      <c r="W3" s="5">
        <v>4</v>
      </c>
      <c r="X3" s="14" t="s">
        <v>15</v>
      </c>
      <c r="Y3" s="79"/>
      <c r="Z3" s="15"/>
      <c r="AA3" s="16" t="s">
        <v>14</v>
      </c>
      <c r="AB3" s="17"/>
      <c r="AC3" s="3"/>
      <c r="AD3" s="75"/>
      <c r="AE3" s="75" t="s">
        <v>41</v>
      </c>
      <c r="AF3" s="75"/>
      <c r="AG3" s="75"/>
      <c r="AH3" s="75"/>
      <c r="AI3" s="75"/>
      <c r="AJ3" s="75"/>
      <c r="AK3" s="75"/>
      <c r="AL3" s="24" t="s">
        <v>218</v>
      </c>
      <c r="AM3" s="24"/>
      <c r="AN3" s="24"/>
      <c r="AO3" s="176" t="s">
        <v>43</v>
      </c>
      <c r="AP3" s="75"/>
      <c r="AQ3" s="75"/>
      <c r="AR3" s="75"/>
    </row>
    <row r="4" spans="1:44" s="174" customFormat="1" ht="18" customHeight="1" x14ac:dyDescent="0.25">
      <c r="A4" s="77"/>
      <c r="C4" s="172"/>
      <c r="D4" s="173"/>
      <c r="E4" s="18"/>
      <c r="F4" s="17"/>
      <c r="G4" s="17"/>
      <c r="H4" s="77"/>
      <c r="I4" s="5"/>
      <c r="J4" s="172"/>
      <c r="K4" s="173"/>
      <c r="L4" s="18"/>
      <c r="M4" s="17"/>
      <c r="N4" s="17"/>
      <c r="O4" s="77"/>
      <c r="P4" s="5"/>
      <c r="Q4" s="172"/>
      <c r="R4" s="173"/>
      <c r="S4" s="18"/>
      <c r="T4" s="17"/>
      <c r="U4" s="17"/>
      <c r="V4" s="77"/>
      <c r="W4" s="5"/>
      <c r="X4" s="172"/>
      <c r="Y4" s="173"/>
      <c r="Z4" s="18"/>
      <c r="AA4" s="17"/>
      <c r="AB4" s="17"/>
      <c r="AC4" s="77"/>
      <c r="AD4" s="75">
        <v>1</v>
      </c>
      <c r="AE4" s="33" t="s">
        <v>64</v>
      </c>
      <c r="AF4" s="75"/>
      <c r="AG4" s="75"/>
      <c r="AH4" s="33" t="s">
        <v>48</v>
      </c>
      <c r="AI4" s="75"/>
      <c r="AJ4" s="75"/>
      <c r="AK4" s="75"/>
      <c r="AL4" s="33" t="s">
        <v>64</v>
      </c>
      <c r="AM4" s="34" t="s">
        <v>45</v>
      </c>
      <c r="AN4" s="33" t="s">
        <v>48</v>
      </c>
      <c r="AO4" s="35">
        <v>0.77777777777777779</v>
      </c>
      <c r="AP4" s="75"/>
      <c r="AQ4" s="75"/>
      <c r="AR4" s="75"/>
    </row>
    <row r="5" spans="1:44" s="174" customFormat="1" x14ac:dyDescent="0.25">
      <c r="A5" s="77"/>
      <c r="C5" s="82" t="str">
        <f>AL26</f>
        <v>Andrew Bacha</v>
      </c>
      <c r="D5" s="80">
        <f>SUM(D6:D16)</f>
        <v>15</v>
      </c>
      <c r="E5" s="81" t="s">
        <v>45</v>
      </c>
      <c r="F5" s="78" t="str">
        <f>AN26</f>
        <v>Mike Beimel</v>
      </c>
      <c r="G5" s="80">
        <f>SUM(G7:G16)</f>
        <v>14</v>
      </c>
      <c r="H5" s="77"/>
      <c r="I5" s="79"/>
      <c r="J5" s="78" t="str">
        <f>AL27</f>
        <v>Bucky Pollick</v>
      </c>
      <c r="K5" s="80">
        <f>SUM(K7:K16)</f>
        <v>11</v>
      </c>
      <c r="L5" s="81" t="s">
        <v>45</v>
      </c>
      <c r="M5" s="82" t="str">
        <f>AN27</f>
        <v>Tyler Daniels</v>
      </c>
      <c r="N5" s="80">
        <f>SUM(N7:N16)</f>
        <v>15</v>
      </c>
      <c r="O5" s="77"/>
      <c r="P5" s="79"/>
      <c r="Q5" s="78" t="str">
        <f>AL28</f>
        <v>Jimmy Brown</v>
      </c>
      <c r="R5" s="80">
        <f>SUM(R7:R16)</f>
        <v>17</v>
      </c>
      <c r="S5" s="81" t="s">
        <v>45</v>
      </c>
      <c r="T5" s="82" t="str">
        <f>AN28</f>
        <v>Will Higginbotham</v>
      </c>
      <c r="U5" s="80">
        <f>SUM(U7:U16)</f>
        <v>18</v>
      </c>
      <c r="V5" s="77"/>
      <c r="W5" s="79"/>
      <c r="X5" s="82" t="str">
        <f>AL29</f>
        <v>Brandon Tyra</v>
      </c>
      <c r="Y5" s="80">
        <f>SUM(Y7:Y16)</f>
        <v>20</v>
      </c>
      <c r="Z5" s="81" t="s">
        <v>45</v>
      </c>
      <c r="AA5" s="78" t="str">
        <f>AN29</f>
        <v>Jared Lemin</v>
      </c>
      <c r="AB5" s="80">
        <f>SUM(AB7:AB16)</f>
        <v>14</v>
      </c>
      <c r="AC5" s="77"/>
      <c r="AD5" s="75">
        <v>2</v>
      </c>
      <c r="AE5" s="76" t="s">
        <v>60</v>
      </c>
      <c r="AF5" s="75"/>
      <c r="AG5" s="75"/>
      <c r="AH5" s="76" t="s">
        <v>68</v>
      </c>
      <c r="AI5" s="75"/>
      <c r="AJ5" s="75"/>
      <c r="AK5" s="75"/>
      <c r="AL5" s="76" t="s">
        <v>60</v>
      </c>
      <c r="AM5" s="30" t="s">
        <v>45</v>
      </c>
      <c r="AN5" s="76" t="s">
        <v>68</v>
      </c>
      <c r="AO5" s="31">
        <v>0.77777777777777779</v>
      </c>
      <c r="AP5" s="75"/>
      <c r="AQ5" s="75"/>
      <c r="AR5" s="75"/>
    </row>
    <row r="6" spans="1:44" s="174" customFormat="1" x14ac:dyDescent="0.25">
      <c r="A6" s="77"/>
      <c r="C6" s="182" t="s">
        <v>293</v>
      </c>
      <c r="D6" s="10">
        <v>1</v>
      </c>
      <c r="E6" s="32"/>
      <c r="F6" s="79"/>
      <c r="H6" s="77"/>
      <c r="I6" s="79"/>
      <c r="J6" s="79"/>
      <c r="L6" s="32"/>
      <c r="M6" s="79"/>
      <c r="O6" s="77"/>
      <c r="P6" s="79"/>
      <c r="Q6" s="79"/>
      <c r="S6" s="32"/>
      <c r="T6" s="79"/>
      <c r="V6" s="77"/>
      <c r="W6" s="79"/>
      <c r="X6" s="79"/>
      <c r="Z6" s="32"/>
      <c r="AA6" s="79"/>
      <c r="AC6" s="77"/>
      <c r="AD6" s="75">
        <v>3</v>
      </c>
      <c r="AE6" s="76" t="s">
        <v>62</v>
      </c>
      <c r="AF6" s="75"/>
      <c r="AG6" s="75"/>
      <c r="AH6" s="76" t="s">
        <v>76</v>
      </c>
      <c r="AI6" s="75"/>
      <c r="AJ6" s="75"/>
      <c r="AK6" s="75"/>
      <c r="AL6" s="76" t="s">
        <v>76</v>
      </c>
      <c r="AM6" s="30" t="s">
        <v>45</v>
      </c>
      <c r="AN6" s="76" t="s">
        <v>62</v>
      </c>
      <c r="AO6" s="31">
        <v>0.79513888888888884</v>
      </c>
      <c r="AP6" s="75"/>
      <c r="AQ6" s="75"/>
      <c r="AR6" s="75"/>
    </row>
    <row r="7" spans="1:44" s="174" customFormat="1" x14ac:dyDescent="0.25">
      <c r="A7" s="6"/>
      <c r="B7" s="10"/>
      <c r="C7" s="7" t="s">
        <v>51</v>
      </c>
      <c r="D7" s="7">
        <v>0</v>
      </c>
      <c r="E7" s="32"/>
      <c r="F7" s="13" t="s">
        <v>52</v>
      </c>
      <c r="G7" s="10">
        <f>IF(D2&gt;1,1,0)</f>
        <v>1</v>
      </c>
      <c r="H7" s="6"/>
      <c r="I7" s="10"/>
      <c r="J7" s="7" t="s">
        <v>51</v>
      </c>
      <c r="K7" s="7">
        <v>0</v>
      </c>
      <c r="L7" s="32"/>
      <c r="M7" s="13" t="s">
        <v>52</v>
      </c>
      <c r="N7" s="10">
        <f>IF(K2&gt;1,1,0)</f>
        <v>1</v>
      </c>
      <c r="O7" s="6"/>
      <c r="P7" s="10"/>
      <c r="Q7" s="7" t="s">
        <v>51</v>
      </c>
      <c r="R7" s="7">
        <v>0</v>
      </c>
      <c r="S7" s="32"/>
      <c r="T7" s="13" t="s">
        <v>52</v>
      </c>
      <c r="U7" s="10">
        <f>IF(R2&gt;1,1,0)</f>
        <v>1</v>
      </c>
      <c r="V7" s="6"/>
      <c r="W7" s="10"/>
      <c r="X7" s="7" t="s">
        <v>51</v>
      </c>
      <c r="Y7" s="7">
        <v>0</v>
      </c>
      <c r="Z7" s="32"/>
      <c r="AA7" s="13" t="s">
        <v>52</v>
      </c>
      <c r="AB7" s="10">
        <f>IF(Y2&gt;1,1,0)</f>
        <v>1</v>
      </c>
      <c r="AC7" s="6"/>
      <c r="AD7" s="75">
        <v>4</v>
      </c>
      <c r="AE7" s="33" t="s">
        <v>61</v>
      </c>
      <c r="AF7" s="75"/>
      <c r="AG7" s="75"/>
      <c r="AH7" s="33" t="s">
        <v>54</v>
      </c>
      <c r="AI7" s="75"/>
      <c r="AJ7" s="75"/>
      <c r="AK7" s="75"/>
      <c r="AL7" s="33" t="s">
        <v>61</v>
      </c>
      <c r="AM7" s="34" t="s">
        <v>45</v>
      </c>
      <c r="AN7" s="33" t="s">
        <v>54</v>
      </c>
      <c r="AO7" s="35">
        <v>0.79513888888888884</v>
      </c>
      <c r="AP7" s="75"/>
      <c r="AQ7" s="75"/>
      <c r="AR7" s="75"/>
    </row>
    <row r="8" spans="1:44" s="174" customFormat="1" x14ac:dyDescent="0.25">
      <c r="A8" s="6"/>
      <c r="B8" s="8">
        <v>4</v>
      </c>
      <c r="C8" s="25" t="s">
        <v>59</v>
      </c>
      <c r="D8" s="36">
        <f>_xlfn.IFNA(IF(MATCH(C8,$AE$4:$AE$19, 0)&gt;0, $B8), 0)</f>
        <v>4</v>
      </c>
      <c r="E8" s="32">
        <f>COUNTIF($AE$4:$AE$35,C8)</f>
        <v>1</v>
      </c>
      <c r="F8" s="25" t="s">
        <v>61</v>
      </c>
      <c r="G8" s="36">
        <f>_xlfn.IFNA(IF(MATCH(F8,$AE$4:$AE$19, 0)&gt;0, $B8), 0)</f>
        <v>4</v>
      </c>
      <c r="H8" s="37">
        <f>COUNTIF($AE$4:$AE$35,F8)</f>
        <v>1</v>
      </c>
      <c r="I8" s="8">
        <v>4</v>
      </c>
      <c r="J8" s="25" t="s">
        <v>61</v>
      </c>
      <c r="K8" s="36">
        <f>_xlfn.IFNA(IF(MATCH(J8,$AE$4:$AE$19, 0)&gt;0, $B8), 0)</f>
        <v>4</v>
      </c>
      <c r="L8" s="32">
        <f>COUNTIF($AE$4:$AE$35,J8)</f>
        <v>1</v>
      </c>
      <c r="M8" s="25" t="s">
        <v>59</v>
      </c>
      <c r="N8" s="36">
        <f>_xlfn.IFNA(IF(MATCH(M8,$AE$4:$AE$19, 0)&gt;0, $B8), 0)</f>
        <v>4</v>
      </c>
      <c r="O8" s="37">
        <f>COUNTIF($AE$4:$AE$35,M8)</f>
        <v>1</v>
      </c>
      <c r="P8" s="8">
        <v>4</v>
      </c>
      <c r="Q8" s="25" t="s">
        <v>61</v>
      </c>
      <c r="R8" s="36">
        <f>_xlfn.IFNA(IF(MATCH(Q8,$AE$4:$AE$19, 0)&gt;0, $B8), 0)</f>
        <v>4</v>
      </c>
      <c r="S8" s="32">
        <f>COUNTIF($AE$4:$AE$35,Q8)</f>
        <v>1</v>
      </c>
      <c r="T8" s="25" t="s">
        <v>64</v>
      </c>
      <c r="U8" s="36">
        <f>_xlfn.IFNA(IF(MATCH(T8,$AE$4:$AE$19, 0)&gt;0, $B8), 0)</f>
        <v>4</v>
      </c>
      <c r="V8" s="37">
        <f>COUNTIF($AE$4:$AE$35,T8)</f>
        <v>1</v>
      </c>
      <c r="W8" s="8">
        <v>4</v>
      </c>
      <c r="X8" s="25" t="s">
        <v>61</v>
      </c>
      <c r="Y8" s="36">
        <f>_xlfn.IFNA(IF(MATCH(X8,$AE$4:$AE$19, 0)&gt;0, $B8), 0)</f>
        <v>4</v>
      </c>
      <c r="Z8" s="32">
        <f>COUNTIF($AE$4:$AE$35,X8)</f>
        <v>1</v>
      </c>
      <c r="AA8" s="25" t="s">
        <v>66</v>
      </c>
      <c r="AB8" s="36">
        <f>_xlfn.IFNA(IF(MATCH(AA8,$AE$4:$AE$19, 0)&gt;0, $B8), 0)</f>
        <v>0</v>
      </c>
      <c r="AC8" s="37">
        <f>COUNTIF($AE$4:$AE$35,AA8)</f>
        <v>1</v>
      </c>
      <c r="AD8" s="75">
        <v>5</v>
      </c>
      <c r="AE8" s="76" t="s">
        <v>67</v>
      </c>
      <c r="AF8" s="75"/>
      <c r="AG8" s="75"/>
      <c r="AH8" s="76" t="s">
        <v>71</v>
      </c>
      <c r="AI8" s="75"/>
      <c r="AJ8" s="75"/>
      <c r="AK8" s="75"/>
      <c r="AL8" s="76" t="s">
        <v>67</v>
      </c>
      <c r="AM8" s="30" t="s">
        <v>45</v>
      </c>
      <c r="AN8" s="76" t="s">
        <v>71</v>
      </c>
      <c r="AO8" s="31">
        <v>0.79513888888888884</v>
      </c>
      <c r="AP8" s="75"/>
      <c r="AQ8" s="75"/>
      <c r="AR8" s="75"/>
    </row>
    <row r="9" spans="1:44" s="174" customFormat="1" x14ac:dyDescent="0.25">
      <c r="A9" s="6"/>
      <c r="B9" s="8">
        <v>3</v>
      </c>
      <c r="C9" s="25" t="s">
        <v>44</v>
      </c>
      <c r="D9" s="36">
        <f t="shared" ref="D9:D16" si="0">_xlfn.IFNA(IF(MATCH(C9,$AE$4:$AE$19, 0)&gt;0, $B9), 0)</f>
        <v>0</v>
      </c>
      <c r="E9" s="32">
        <f t="shared" ref="E9:E16" si="1">COUNTIF($AE$4:$AE$35,C9)</f>
        <v>1</v>
      </c>
      <c r="F9" s="25" t="s">
        <v>66</v>
      </c>
      <c r="G9" s="36">
        <f t="shared" ref="G9:G16" si="2">_xlfn.IFNA(IF(MATCH(F9,$AE$4:$AE$19, 0)&gt;0, $B9), 0)</f>
        <v>0</v>
      </c>
      <c r="H9" s="37">
        <f t="shared" ref="H9:H16" si="3">COUNTIF($AE$4:$AE$35,F9)</f>
        <v>1</v>
      </c>
      <c r="I9" s="8">
        <v>3</v>
      </c>
      <c r="J9" s="25" t="s">
        <v>73</v>
      </c>
      <c r="K9" s="36">
        <f t="shared" ref="K9:K16" si="4">_xlfn.IFNA(IF(MATCH(J9,$AE$4:$AE$19, 0)&gt;0, $B9), 0)</f>
        <v>0</v>
      </c>
      <c r="L9" s="32">
        <f t="shared" ref="L9:L16" si="5">COUNTIF($AE$4:$AE$35,J9)</f>
        <v>1</v>
      </c>
      <c r="M9" s="25" t="s">
        <v>61</v>
      </c>
      <c r="N9" s="36">
        <f t="shared" ref="N9:N16" si="6">_xlfn.IFNA(IF(MATCH(M9,$AE$4:$AE$19, 0)&gt;0, $B9), 0)</f>
        <v>3</v>
      </c>
      <c r="O9" s="37">
        <f t="shared" ref="O9:O16" si="7">COUNTIF($AE$4:$AE$35,M9)</f>
        <v>1</v>
      </c>
      <c r="P9" s="8">
        <v>3</v>
      </c>
      <c r="Q9" s="25" t="s">
        <v>64</v>
      </c>
      <c r="R9" s="36">
        <f t="shared" ref="R9:R16" si="8">_xlfn.IFNA(IF(MATCH(Q9,$AE$4:$AE$19, 0)&gt;0, $B9), 0)</f>
        <v>3</v>
      </c>
      <c r="S9" s="32">
        <f t="shared" ref="S9:S16" si="9">COUNTIF($AE$4:$AE$35,Q9)</f>
        <v>1</v>
      </c>
      <c r="T9" s="25" t="s">
        <v>61</v>
      </c>
      <c r="U9" s="36">
        <f t="shared" ref="U9:U16" si="10">_xlfn.IFNA(IF(MATCH(T9,$AE$4:$AE$19, 0)&gt;0, $B9), 0)</f>
        <v>3</v>
      </c>
      <c r="V9" s="37">
        <f t="shared" ref="V9:V16" si="11">COUNTIF($AE$4:$AE$35,T9)</f>
        <v>1</v>
      </c>
      <c r="W9" s="8">
        <v>3</v>
      </c>
      <c r="X9" s="25" t="s">
        <v>59</v>
      </c>
      <c r="Y9" s="36">
        <f t="shared" ref="Y9:Y16" si="12">_xlfn.IFNA(IF(MATCH(X9,$AE$4:$AE$19, 0)&gt;0, $B9), 0)</f>
        <v>3</v>
      </c>
      <c r="Z9" s="32">
        <f t="shared" ref="Z9:Z16" si="13">COUNTIF($AE$4:$AE$35,X9)</f>
        <v>1</v>
      </c>
      <c r="AA9" s="25" t="s">
        <v>59</v>
      </c>
      <c r="AB9" s="36">
        <f t="shared" ref="AB9:AB16" si="14">_xlfn.IFNA(IF(MATCH(AA9,$AE$4:$AE$19, 0)&gt;0, $B9), 0)</f>
        <v>3</v>
      </c>
      <c r="AC9" s="37">
        <f t="shared" ref="AC9:AC16" si="15">COUNTIF($AE$4:$AE$35,AA9)</f>
        <v>1</v>
      </c>
      <c r="AD9" s="75">
        <v>6</v>
      </c>
      <c r="AE9" s="76" t="s">
        <v>46</v>
      </c>
      <c r="AF9" s="75"/>
      <c r="AG9" s="75"/>
      <c r="AH9" s="76" t="s">
        <v>65</v>
      </c>
      <c r="AI9" s="75"/>
      <c r="AJ9" s="75"/>
      <c r="AK9" s="75"/>
      <c r="AL9" s="76" t="s">
        <v>46</v>
      </c>
      <c r="AM9" s="30" t="s">
        <v>45</v>
      </c>
      <c r="AN9" s="76" t="s">
        <v>65</v>
      </c>
      <c r="AO9" s="31">
        <v>0.79652777777777783</v>
      </c>
      <c r="AP9" s="75"/>
      <c r="AQ9" s="75"/>
      <c r="AR9" s="75"/>
    </row>
    <row r="10" spans="1:44" s="174" customFormat="1" x14ac:dyDescent="0.25">
      <c r="A10" s="6"/>
      <c r="B10" s="8">
        <v>2</v>
      </c>
      <c r="C10" s="25" t="s">
        <v>61</v>
      </c>
      <c r="D10" s="36">
        <f t="shared" si="0"/>
        <v>2</v>
      </c>
      <c r="E10" s="32">
        <f t="shared" si="1"/>
        <v>1</v>
      </c>
      <c r="F10" s="25" t="s">
        <v>59</v>
      </c>
      <c r="G10" s="36">
        <f t="shared" si="2"/>
        <v>2</v>
      </c>
      <c r="H10" s="37">
        <f t="shared" si="3"/>
        <v>1</v>
      </c>
      <c r="I10" s="8">
        <v>2</v>
      </c>
      <c r="J10" s="25" t="s">
        <v>44</v>
      </c>
      <c r="K10" s="36">
        <f t="shared" si="4"/>
        <v>0</v>
      </c>
      <c r="L10" s="32">
        <f t="shared" si="5"/>
        <v>1</v>
      </c>
      <c r="M10" s="25" t="s">
        <v>64</v>
      </c>
      <c r="N10" s="36">
        <f t="shared" si="6"/>
        <v>2</v>
      </c>
      <c r="O10" s="37">
        <f t="shared" si="7"/>
        <v>1</v>
      </c>
      <c r="P10" s="8">
        <v>2</v>
      </c>
      <c r="Q10" s="25" t="s">
        <v>63</v>
      </c>
      <c r="R10" s="36">
        <f t="shared" si="8"/>
        <v>2</v>
      </c>
      <c r="S10" s="32">
        <f t="shared" si="9"/>
        <v>1</v>
      </c>
      <c r="T10" s="25" t="s">
        <v>69</v>
      </c>
      <c r="U10" s="36">
        <f t="shared" si="10"/>
        <v>2</v>
      </c>
      <c r="V10" s="37">
        <f t="shared" si="11"/>
        <v>1</v>
      </c>
      <c r="W10" s="8">
        <v>2</v>
      </c>
      <c r="X10" s="25" t="s">
        <v>69</v>
      </c>
      <c r="Y10" s="36">
        <f t="shared" si="12"/>
        <v>2</v>
      </c>
      <c r="Z10" s="32">
        <f t="shared" si="13"/>
        <v>1</v>
      </c>
      <c r="AA10" s="25" t="s">
        <v>61</v>
      </c>
      <c r="AB10" s="36">
        <f t="shared" si="14"/>
        <v>2</v>
      </c>
      <c r="AC10" s="37">
        <f t="shared" si="15"/>
        <v>1</v>
      </c>
      <c r="AD10" s="75">
        <v>7</v>
      </c>
      <c r="AE10" s="76" t="s">
        <v>47</v>
      </c>
      <c r="AF10" s="75"/>
      <c r="AG10" s="75"/>
      <c r="AH10" s="76" t="s">
        <v>55</v>
      </c>
      <c r="AI10" s="75"/>
      <c r="AJ10" s="75"/>
      <c r="AK10" s="75"/>
      <c r="AL10" s="76" t="s">
        <v>47</v>
      </c>
      <c r="AM10" s="30" t="s">
        <v>45</v>
      </c>
      <c r="AN10" s="76" t="s">
        <v>55</v>
      </c>
      <c r="AO10" s="39">
        <v>0.79861111111111105</v>
      </c>
      <c r="AP10" s="75"/>
      <c r="AQ10" s="75"/>
      <c r="AR10" s="75"/>
    </row>
    <row r="11" spans="1:44" s="174" customFormat="1" x14ac:dyDescent="0.25">
      <c r="A11" s="6"/>
      <c r="B11" s="8">
        <v>1</v>
      </c>
      <c r="C11" s="25" t="s">
        <v>64</v>
      </c>
      <c r="D11" s="36">
        <f t="shared" si="0"/>
        <v>1</v>
      </c>
      <c r="E11" s="32">
        <f t="shared" si="1"/>
        <v>1</v>
      </c>
      <c r="F11" s="25" t="s">
        <v>64</v>
      </c>
      <c r="G11" s="36">
        <f t="shared" si="2"/>
        <v>1</v>
      </c>
      <c r="H11" s="37">
        <f t="shared" si="3"/>
        <v>1</v>
      </c>
      <c r="I11" s="8">
        <v>1</v>
      </c>
      <c r="J11" s="25" t="s">
        <v>64</v>
      </c>
      <c r="K11" s="36">
        <f t="shared" si="4"/>
        <v>1</v>
      </c>
      <c r="L11" s="32">
        <f t="shared" si="5"/>
        <v>1</v>
      </c>
      <c r="M11" s="25" t="s">
        <v>63</v>
      </c>
      <c r="N11" s="36">
        <f t="shared" si="6"/>
        <v>1</v>
      </c>
      <c r="O11" s="37">
        <f t="shared" si="7"/>
        <v>1</v>
      </c>
      <c r="P11" s="8">
        <v>1</v>
      </c>
      <c r="Q11" s="25" t="s">
        <v>59</v>
      </c>
      <c r="R11" s="36">
        <f t="shared" si="8"/>
        <v>1</v>
      </c>
      <c r="S11" s="32">
        <f t="shared" si="9"/>
        <v>1</v>
      </c>
      <c r="T11" s="25" t="s">
        <v>59</v>
      </c>
      <c r="U11" s="36">
        <f t="shared" si="10"/>
        <v>1</v>
      </c>
      <c r="V11" s="37">
        <f t="shared" si="11"/>
        <v>1</v>
      </c>
      <c r="W11" s="8">
        <v>1</v>
      </c>
      <c r="X11" s="25" t="s">
        <v>64</v>
      </c>
      <c r="Y11" s="36">
        <f t="shared" si="12"/>
        <v>1</v>
      </c>
      <c r="Z11" s="32">
        <f t="shared" si="13"/>
        <v>1</v>
      </c>
      <c r="AA11" s="25" t="s">
        <v>64</v>
      </c>
      <c r="AB11" s="36">
        <f t="shared" si="14"/>
        <v>1</v>
      </c>
      <c r="AC11" s="37">
        <f t="shared" si="15"/>
        <v>1</v>
      </c>
      <c r="AD11" s="75">
        <v>8</v>
      </c>
      <c r="AE11" s="33" t="s">
        <v>63</v>
      </c>
      <c r="AF11" s="75"/>
      <c r="AG11" s="75"/>
      <c r="AH11" s="33" t="s">
        <v>44</v>
      </c>
      <c r="AI11" s="75"/>
      <c r="AJ11" s="75"/>
      <c r="AK11" s="75"/>
      <c r="AL11" s="33" t="s">
        <v>63</v>
      </c>
      <c r="AM11" s="34" t="s">
        <v>45</v>
      </c>
      <c r="AN11" s="33" t="s">
        <v>44</v>
      </c>
      <c r="AO11" s="42">
        <v>0.79861111111111105</v>
      </c>
      <c r="AP11" s="75"/>
      <c r="AQ11" s="75"/>
      <c r="AR11" s="75"/>
    </row>
    <row r="12" spans="1:44" s="174" customFormat="1" x14ac:dyDescent="0.25">
      <c r="A12" s="6"/>
      <c r="B12" s="9">
        <v>4</v>
      </c>
      <c r="C12" s="73" t="s">
        <v>62</v>
      </c>
      <c r="D12" s="36">
        <f t="shared" si="0"/>
        <v>4</v>
      </c>
      <c r="E12" s="32">
        <f t="shared" si="1"/>
        <v>1</v>
      </c>
      <c r="F12" s="72" t="s">
        <v>61</v>
      </c>
      <c r="G12" s="36">
        <f t="shared" si="2"/>
        <v>4</v>
      </c>
      <c r="H12" s="37">
        <f t="shared" si="3"/>
        <v>1</v>
      </c>
      <c r="I12" s="9">
        <v>4</v>
      </c>
      <c r="J12" s="71" t="s">
        <v>56</v>
      </c>
      <c r="K12" s="36">
        <f t="shared" si="4"/>
        <v>4</v>
      </c>
      <c r="L12" s="32">
        <f t="shared" si="5"/>
        <v>1</v>
      </c>
      <c r="M12" s="72" t="s">
        <v>62</v>
      </c>
      <c r="N12" s="36">
        <f t="shared" si="6"/>
        <v>4</v>
      </c>
      <c r="O12" s="37">
        <f t="shared" si="7"/>
        <v>1</v>
      </c>
      <c r="P12" s="9">
        <v>4</v>
      </c>
      <c r="Q12" s="72" t="s">
        <v>60</v>
      </c>
      <c r="R12" s="36">
        <f t="shared" si="8"/>
        <v>4</v>
      </c>
      <c r="S12" s="32">
        <f t="shared" si="9"/>
        <v>1</v>
      </c>
      <c r="T12" s="72" t="s">
        <v>56</v>
      </c>
      <c r="U12" s="36">
        <f t="shared" si="10"/>
        <v>4</v>
      </c>
      <c r="V12" s="37">
        <f t="shared" si="11"/>
        <v>1</v>
      </c>
      <c r="W12" s="9">
        <v>4</v>
      </c>
      <c r="X12" s="72" t="s">
        <v>62</v>
      </c>
      <c r="Y12" s="36">
        <f t="shared" si="12"/>
        <v>4</v>
      </c>
      <c r="Z12" s="32">
        <f t="shared" si="13"/>
        <v>1</v>
      </c>
      <c r="AA12" s="72" t="s">
        <v>62</v>
      </c>
      <c r="AB12" s="36">
        <f t="shared" si="14"/>
        <v>4</v>
      </c>
      <c r="AC12" s="37">
        <f t="shared" si="15"/>
        <v>1</v>
      </c>
      <c r="AD12" s="75">
        <v>9</v>
      </c>
      <c r="AE12" s="76" t="s">
        <v>56</v>
      </c>
      <c r="AF12" s="75"/>
      <c r="AG12" s="75"/>
      <c r="AH12" s="76" t="s">
        <v>75</v>
      </c>
      <c r="AI12" s="75"/>
      <c r="AJ12" s="75"/>
      <c r="AK12" s="75"/>
      <c r="AL12" s="76" t="s">
        <v>75</v>
      </c>
      <c r="AM12" s="30" t="s">
        <v>45</v>
      </c>
      <c r="AN12" s="76" t="s">
        <v>56</v>
      </c>
      <c r="AO12" s="31">
        <v>0.80555555555555547</v>
      </c>
      <c r="AP12" s="75"/>
      <c r="AQ12" s="75"/>
      <c r="AR12" s="75"/>
    </row>
    <row r="13" spans="1:44" s="174" customFormat="1" x14ac:dyDescent="0.25">
      <c r="A13" s="6"/>
      <c r="B13" s="9">
        <v>3</v>
      </c>
      <c r="C13" s="73" t="s">
        <v>65</v>
      </c>
      <c r="D13" s="36">
        <f t="shared" si="0"/>
        <v>0</v>
      </c>
      <c r="E13" s="32">
        <f t="shared" si="1"/>
        <v>1</v>
      </c>
      <c r="F13" s="72" t="s">
        <v>65</v>
      </c>
      <c r="G13" s="36">
        <f t="shared" si="2"/>
        <v>0</v>
      </c>
      <c r="H13" s="37">
        <f t="shared" si="3"/>
        <v>1</v>
      </c>
      <c r="I13" s="9">
        <v>3</v>
      </c>
      <c r="J13" s="71" t="s">
        <v>44</v>
      </c>
      <c r="K13" s="36">
        <f t="shared" si="4"/>
        <v>0</v>
      </c>
      <c r="L13" s="32">
        <f t="shared" si="5"/>
        <v>1</v>
      </c>
      <c r="M13" s="72" t="s">
        <v>50</v>
      </c>
      <c r="N13" s="36">
        <f t="shared" si="6"/>
        <v>0</v>
      </c>
      <c r="O13" s="37">
        <f t="shared" si="7"/>
        <v>1</v>
      </c>
      <c r="P13" s="9">
        <v>3</v>
      </c>
      <c r="Q13" s="72" t="s">
        <v>67</v>
      </c>
      <c r="R13" s="36">
        <f t="shared" si="8"/>
        <v>3</v>
      </c>
      <c r="S13" s="32">
        <f t="shared" si="9"/>
        <v>1</v>
      </c>
      <c r="T13" s="72" t="s">
        <v>60</v>
      </c>
      <c r="U13" s="36">
        <f t="shared" si="10"/>
        <v>3</v>
      </c>
      <c r="V13" s="37">
        <f t="shared" si="11"/>
        <v>1</v>
      </c>
      <c r="W13" s="9">
        <v>3</v>
      </c>
      <c r="X13" s="72" t="s">
        <v>67</v>
      </c>
      <c r="Y13" s="36">
        <f t="shared" si="12"/>
        <v>3</v>
      </c>
      <c r="Z13" s="32">
        <f t="shared" si="13"/>
        <v>1</v>
      </c>
      <c r="AA13" s="72" t="s">
        <v>47</v>
      </c>
      <c r="AB13" s="36">
        <f t="shared" si="14"/>
        <v>3</v>
      </c>
      <c r="AC13" s="37">
        <f t="shared" si="15"/>
        <v>1</v>
      </c>
      <c r="AD13" s="75">
        <v>10</v>
      </c>
      <c r="AE13" s="76" t="s">
        <v>58</v>
      </c>
      <c r="AF13" s="75"/>
      <c r="AG13" s="75"/>
      <c r="AH13" s="76" t="s">
        <v>50</v>
      </c>
      <c r="AI13" s="75"/>
      <c r="AJ13" s="75"/>
      <c r="AK13" s="75"/>
      <c r="AL13" s="76" t="s">
        <v>58</v>
      </c>
      <c r="AM13" s="30" t="s">
        <v>45</v>
      </c>
      <c r="AN13" s="76" t="s">
        <v>50</v>
      </c>
      <c r="AO13" s="39">
        <v>0.84027777777777779</v>
      </c>
      <c r="AP13" s="75"/>
      <c r="AQ13" s="75"/>
      <c r="AR13" s="75"/>
    </row>
    <row r="14" spans="1:44" s="174" customFormat="1" x14ac:dyDescent="0.25">
      <c r="A14" s="6"/>
      <c r="B14" s="9">
        <v>2</v>
      </c>
      <c r="C14" s="73" t="s">
        <v>69</v>
      </c>
      <c r="D14" s="36">
        <f t="shared" si="0"/>
        <v>2</v>
      </c>
      <c r="E14" s="32">
        <f t="shared" si="1"/>
        <v>1</v>
      </c>
      <c r="F14" s="72" t="s">
        <v>56</v>
      </c>
      <c r="G14" s="36">
        <f t="shared" si="2"/>
        <v>2</v>
      </c>
      <c r="H14" s="37">
        <f t="shared" si="3"/>
        <v>1</v>
      </c>
      <c r="I14" s="9">
        <v>2</v>
      </c>
      <c r="J14" s="71" t="s">
        <v>53</v>
      </c>
      <c r="K14" s="36">
        <f t="shared" si="4"/>
        <v>2</v>
      </c>
      <c r="L14" s="32">
        <f t="shared" si="5"/>
        <v>1</v>
      </c>
      <c r="M14" s="72" t="s">
        <v>66</v>
      </c>
      <c r="N14" s="36">
        <f t="shared" si="6"/>
        <v>0</v>
      </c>
      <c r="O14" s="37">
        <f t="shared" si="7"/>
        <v>1</v>
      </c>
      <c r="P14" s="9">
        <v>2</v>
      </c>
      <c r="Q14" s="72" t="s">
        <v>55</v>
      </c>
      <c r="R14" s="36">
        <f t="shared" si="8"/>
        <v>0</v>
      </c>
      <c r="S14" s="32">
        <f t="shared" si="9"/>
        <v>1</v>
      </c>
      <c r="T14" s="72" t="s">
        <v>50</v>
      </c>
      <c r="U14" s="36">
        <f t="shared" si="10"/>
        <v>0</v>
      </c>
      <c r="V14" s="37">
        <f t="shared" si="11"/>
        <v>1</v>
      </c>
      <c r="W14" s="9">
        <v>2</v>
      </c>
      <c r="X14" s="72" t="s">
        <v>47</v>
      </c>
      <c r="Y14" s="36">
        <f t="shared" si="12"/>
        <v>2</v>
      </c>
      <c r="Z14" s="32">
        <f t="shared" si="13"/>
        <v>1</v>
      </c>
      <c r="AA14" s="72" t="s">
        <v>75</v>
      </c>
      <c r="AB14" s="36">
        <f t="shared" si="14"/>
        <v>0</v>
      </c>
      <c r="AC14" s="37">
        <f t="shared" si="15"/>
        <v>1</v>
      </c>
      <c r="AD14" s="75">
        <v>11</v>
      </c>
      <c r="AE14" s="76" t="s">
        <v>70</v>
      </c>
      <c r="AF14" s="75"/>
      <c r="AG14" s="75"/>
      <c r="AH14" s="76" t="s">
        <v>49</v>
      </c>
      <c r="AI14" s="75"/>
      <c r="AJ14" s="75"/>
      <c r="AK14" s="75"/>
      <c r="AL14" s="76" t="s">
        <v>49</v>
      </c>
      <c r="AM14" s="30" t="s">
        <v>45</v>
      </c>
      <c r="AN14" s="76" t="s">
        <v>70</v>
      </c>
      <c r="AO14" s="39">
        <v>0.84027777777777779</v>
      </c>
      <c r="AP14" s="75"/>
      <c r="AQ14" s="75"/>
      <c r="AR14" s="75"/>
    </row>
    <row r="15" spans="1:44" s="174" customFormat="1" x14ac:dyDescent="0.25">
      <c r="A15" s="6"/>
      <c r="B15" s="9">
        <v>1</v>
      </c>
      <c r="C15" s="73" t="s">
        <v>68</v>
      </c>
      <c r="D15" s="36">
        <f t="shared" si="0"/>
        <v>0</v>
      </c>
      <c r="E15" s="32">
        <f t="shared" si="1"/>
        <v>1</v>
      </c>
      <c r="F15" s="72" t="s">
        <v>71</v>
      </c>
      <c r="G15" s="36">
        <f t="shared" si="2"/>
        <v>0</v>
      </c>
      <c r="H15" s="37">
        <f t="shared" si="3"/>
        <v>1</v>
      </c>
      <c r="I15" s="9">
        <v>1</v>
      </c>
      <c r="J15" s="71" t="s">
        <v>49</v>
      </c>
      <c r="K15" s="36">
        <f t="shared" si="4"/>
        <v>0</v>
      </c>
      <c r="L15" s="32">
        <f t="shared" si="5"/>
        <v>1</v>
      </c>
      <c r="M15" s="72" t="s">
        <v>71</v>
      </c>
      <c r="N15" s="36">
        <f t="shared" si="6"/>
        <v>0</v>
      </c>
      <c r="O15" s="37">
        <f t="shared" si="7"/>
        <v>1</v>
      </c>
      <c r="P15" s="9">
        <v>1</v>
      </c>
      <c r="Q15" s="72" t="s">
        <v>50</v>
      </c>
      <c r="R15" s="36">
        <f t="shared" si="8"/>
        <v>0</v>
      </c>
      <c r="S15" s="32">
        <f t="shared" si="9"/>
        <v>1</v>
      </c>
      <c r="T15" s="72" t="s">
        <v>65</v>
      </c>
      <c r="U15" s="36">
        <f t="shared" si="10"/>
        <v>0</v>
      </c>
      <c r="V15" s="37">
        <f t="shared" si="11"/>
        <v>1</v>
      </c>
      <c r="W15" s="9">
        <v>1</v>
      </c>
      <c r="X15" s="72" t="s">
        <v>74</v>
      </c>
      <c r="Y15" s="36">
        <f t="shared" si="12"/>
        <v>0</v>
      </c>
      <c r="Z15" s="32">
        <f t="shared" si="13"/>
        <v>1</v>
      </c>
      <c r="AA15" s="72" t="s">
        <v>54</v>
      </c>
      <c r="AB15" s="36">
        <f t="shared" si="14"/>
        <v>0</v>
      </c>
      <c r="AC15" s="37">
        <f t="shared" si="15"/>
        <v>1</v>
      </c>
      <c r="AD15" s="75">
        <v>12</v>
      </c>
      <c r="AE15" s="76" t="s">
        <v>72</v>
      </c>
      <c r="AF15" s="75"/>
      <c r="AG15" s="75"/>
      <c r="AH15" s="76" t="s">
        <v>74</v>
      </c>
      <c r="AI15" s="75"/>
      <c r="AJ15" s="75"/>
      <c r="AK15" s="75"/>
      <c r="AL15" s="76" t="s">
        <v>72</v>
      </c>
      <c r="AM15" s="30" t="s">
        <v>45</v>
      </c>
      <c r="AN15" s="76" t="s">
        <v>74</v>
      </c>
      <c r="AO15" s="181">
        <v>0.86111111111111105</v>
      </c>
      <c r="AP15" s="75"/>
      <c r="AQ15" s="75"/>
      <c r="AR15" s="75"/>
    </row>
    <row r="16" spans="1:44" s="174" customFormat="1" x14ac:dyDescent="0.25">
      <c r="A16" s="6"/>
      <c r="B16" s="9">
        <v>1</v>
      </c>
      <c r="C16" s="73" t="s">
        <v>53</v>
      </c>
      <c r="D16" s="36">
        <f t="shared" si="0"/>
        <v>1</v>
      </c>
      <c r="E16" s="32">
        <f t="shared" si="1"/>
        <v>1</v>
      </c>
      <c r="F16" s="72" t="s">
        <v>50</v>
      </c>
      <c r="G16" s="36">
        <f t="shared" si="2"/>
        <v>0</v>
      </c>
      <c r="H16" s="37">
        <f t="shared" si="3"/>
        <v>1</v>
      </c>
      <c r="I16" s="9">
        <v>1</v>
      </c>
      <c r="J16" s="71" t="s">
        <v>66</v>
      </c>
      <c r="K16" s="36">
        <f t="shared" si="4"/>
        <v>0</v>
      </c>
      <c r="L16" s="32">
        <f t="shared" si="5"/>
        <v>1</v>
      </c>
      <c r="M16" s="72" t="s">
        <v>68</v>
      </c>
      <c r="N16" s="36">
        <f t="shared" si="6"/>
        <v>0</v>
      </c>
      <c r="O16" s="37">
        <f t="shared" si="7"/>
        <v>1</v>
      </c>
      <c r="P16" s="9">
        <v>1</v>
      </c>
      <c r="Q16" s="72" t="s">
        <v>76</v>
      </c>
      <c r="R16" s="36">
        <f t="shared" si="8"/>
        <v>0</v>
      </c>
      <c r="S16" s="32">
        <f t="shared" si="9"/>
        <v>1</v>
      </c>
      <c r="T16" s="72" t="s">
        <v>71</v>
      </c>
      <c r="U16" s="36">
        <f t="shared" si="10"/>
        <v>0</v>
      </c>
      <c r="V16" s="37">
        <f t="shared" si="11"/>
        <v>1</v>
      </c>
      <c r="W16" s="9">
        <v>1</v>
      </c>
      <c r="X16" s="72" t="s">
        <v>69</v>
      </c>
      <c r="Y16" s="36">
        <f t="shared" si="12"/>
        <v>1</v>
      </c>
      <c r="Z16" s="32">
        <f t="shared" si="13"/>
        <v>1</v>
      </c>
      <c r="AA16" s="72" t="s">
        <v>48</v>
      </c>
      <c r="AB16" s="36">
        <f t="shared" si="14"/>
        <v>0</v>
      </c>
      <c r="AC16" s="37">
        <f t="shared" si="15"/>
        <v>1</v>
      </c>
      <c r="AD16" s="75">
        <v>13</v>
      </c>
      <c r="AE16" s="33" t="s">
        <v>69</v>
      </c>
      <c r="AF16" s="75"/>
      <c r="AG16" s="75"/>
      <c r="AH16" s="33" t="s">
        <v>66</v>
      </c>
      <c r="AI16" s="75"/>
      <c r="AJ16" s="75"/>
      <c r="AK16" s="75"/>
      <c r="AL16" s="33" t="s">
        <v>69</v>
      </c>
      <c r="AM16" s="34" t="s">
        <v>45</v>
      </c>
      <c r="AN16" s="33" t="s">
        <v>66</v>
      </c>
      <c r="AO16" s="42">
        <v>0.90138888888888891</v>
      </c>
      <c r="AP16" s="75"/>
      <c r="AQ16" s="75"/>
      <c r="AR16" s="75"/>
    </row>
    <row r="17" spans="1:44" s="174" customFormat="1" x14ac:dyDescent="0.25">
      <c r="A17" s="77"/>
      <c r="B17" s="78"/>
      <c r="C17" s="11" t="s">
        <v>77</v>
      </c>
      <c r="D17" s="11"/>
      <c r="E17" s="11">
        <f>SUM(E6:E16)</f>
        <v>9</v>
      </c>
      <c r="F17" s="28" t="s">
        <v>78</v>
      </c>
      <c r="G17" s="11">
        <f>SUM(G6:G16)</f>
        <v>14</v>
      </c>
      <c r="H17" s="40">
        <f>SUM(H7:H16)</f>
        <v>9</v>
      </c>
      <c r="I17" s="78"/>
      <c r="J17" s="11" t="s">
        <v>77</v>
      </c>
      <c r="K17" s="11"/>
      <c r="L17" s="11">
        <f>SUM(L6:L16)</f>
        <v>9</v>
      </c>
      <c r="M17" s="28" t="s">
        <v>78</v>
      </c>
      <c r="N17" s="11"/>
      <c r="O17" s="40">
        <f>SUM(O7:O16)</f>
        <v>9</v>
      </c>
      <c r="P17" s="78"/>
      <c r="Q17" s="11" t="s">
        <v>77</v>
      </c>
      <c r="R17" s="11"/>
      <c r="S17" s="11">
        <f>SUM(S6:S16)</f>
        <v>9</v>
      </c>
      <c r="T17" s="28" t="s">
        <v>78</v>
      </c>
      <c r="U17" s="11"/>
      <c r="V17" s="40">
        <f>SUM(V7:V16)</f>
        <v>9</v>
      </c>
      <c r="W17" s="78"/>
      <c r="X17" s="11" t="s">
        <v>77</v>
      </c>
      <c r="Y17" s="11"/>
      <c r="Z17" s="11">
        <f>SUM(Z6:Z16)</f>
        <v>9</v>
      </c>
      <c r="AA17" s="28" t="s">
        <v>78</v>
      </c>
      <c r="AB17" s="11"/>
      <c r="AC17" s="40">
        <f>SUM(AC7:AC16)</f>
        <v>9</v>
      </c>
      <c r="AD17" s="75">
        <v>14</v>
      </c>
      <c r="AE17" s="33" t="s">
        <v>59</v>
      </c>
      <c r="AF17" s="75"/>
      <c r="AG17" s="75"/>
      <c r="AH17" s="33" t="s">
        <v>73</v>
      </c>
      <c r="AI17" s="75"/>
      <c r="AJ17" s="75"/>
      <c r="AK17" s="41"/>
      <c r="AL17" s="33" t="s">
        <v>73</v>
      </c>
      <c r="AM17" s="34" t="s">
        <v>45</v>
      </c>
      <c r="AN17" s="33" t="s">
        <v>59</v>
      </c>
      <c r="AO17" s="42">
        <v>0.90277777777777779</v>
      </c>
      <c r="AP17" s="75"/>
      <c r="AQ17" s="75"/>
      <c r="AR17" s="75"/>
    </row>
    <row r="18" spans="1:44" s="174" customFormat="1" x14ac:dyDescent="0.25">
      <c r="A18" s="6"/>
      <c r="B18" s="78"/>
      <c r="C18" s="12" t="s">
        <v>79</v>
      </c>
      <c r="D18" s="78">
        <v>7</v>
      </c>
      <c r="E18" s="78"/>
      <c r="F18" s="12" t="s">
        <v>79</v>
      </c>
      <c r="G18" s="78">
        <v>8</v>
      </c>
      <c r="H18" s="6"/>
      <c r="I18" s="78"/>
      <c r="J18" s="12" t="s">
        <v>79</v>
      </c>
      <c r="K18" s="78">
        <v>6</v>
      </c>
      <c r="L18" s="78"/>
      <c r="M18" s="12" t="s">
        <v>79</v>
      </c>
      <c r="N18" s="78">
        <v>8</v>
      </c>
      <c r="O18" s="6"/>
      <c r="P18" s="78"/>
      <c r="Q18" s="12" t="s">
        <v>79</v>
      </c>
      <c r="R18" s="78">
        <v>10</v>
      </c>
      <c r="S18" s="78"/>
      <c r="T18" s="12" t="s">
        <v>79</v>
      </c>
      <c r="U18" s="78">
        <v>8</v>
      </c>
      <c r="V18" s="6"/>
      <c r="W18" s="78"/>
      <c r="X18" s="12" t="s">
        <v>79</v>
      </c>
      <c r="Y18" s="78">
        <v>7</v>
      </c>
      <c r="Z18" s="78"/>
      <c r="AA18" s="12" t="s">
        <v>79</v>
      </c>
      <c r="AB18" s="78">
        <v>8</v>
      </c>
      <c r="AC18" s="6"/>
      <c r="AD18" s="75">
        <v>15</v>
      </c>
      <c r="AE18" s="76" t="s">
        <v>53</v>
      </c>
      <c r="AF18" s="75"/>
      <c r="AG18" s="75"/>
      <c r="AH18" s="76" t="s">
        <v>57</v>
      </c>
      <c r="AI18" s="75"/>
      <c r="AJ18" s="75">
        <v>6</v>
      </c>
      <c r="AK18" s="41" t="s">
        <v>80</v>
      </c>
      <c r="AL18" s="76" t="s">
        <v>53</v>
      </c>
      <c r="AM18" s="30" t="s">
        <v>45</v>
      </c>
      <c r="AN18" s="76" t="s">
        <v>57</v>
      </c>
      <c r="AO18" s="181">
        <v>0.92708333333333337</v>
      </c>
      <c r="AP18" s="75"/>
      <c r="AQ18" s="75"/>
      <c r="AR18" s="75"/>
    </row>
    <row r="19" spans="1:44" s="174" customFormat="1" x14ac:dyDescent="0.2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6"/>
      <c r="AD19" s="75"/>
      <c r="AE19" s="75"/>
      <c r="AF19" s="75"/>
      <c r="AG19" s="75"/>
      <c r="AH19" s="75"/>
      <c r="AI19" s="75"/>
      <c r="AJ19" s="75"/>
      <c r="AK19" s="75"/>
      <c r="AL19" s="75"/>
      <c r="AM19" s="75"/>
      <c r="AN19" s="75"/>
      <c r="AO19" s="75"/>
      <c r="AP19" s="75"/>
      <c r="AQ19" s="75"/>
      <c r="AR19" s="75"/>
    </row>
    <row r="20" spans="1:44" s="174" customFormat="1" ht="17.25" customHeight="1" x14ac:dyDescent="0.25">
      <c r="A20" s="3"/>
      <c r="B20" s="4"/>
      <c r="C20" s="175" t="s">
        <v>40</v>
      </c>
      <c r="D20" s="75">
        <f>ABS(IF(E35&lt;H35,E35,H35)+1)</f>
        <v>10</v>
      </c>
      <c r="E20" s="75" t="str">
        <f>IF(D20=10,"F"," ")</f>
        <v>F</v>
      </c>
      <c r="F20" s="29" t="str">
        <f>IF(E35="Top","Bottom", IF(E35&lt;H35, C35, F35))</f>
        <v>Bottom</v>
      </c>
      <c r="G20" s="4"/>
      <c r="H20" s="3"/>
      <c r="I20" s="4"/>
      <c r="J20" s="175" t="s">
        <v>40</v>
      </c>
      <c r="K20" s="75">
        <f>ABS(IF(L35&lt;O35,L35,O35)+1)</f>
        <v>10</v>
      </c>
      <c r="L20" s="75" t="str">
        <f>IF(K20=10,"F"," ")</f>
        <v>F</v>
      </c>
      <c r="M20" s="29" t="str">
        <f>IF(L35="Top","Bottom", IF(L35&lt;O35, J35, M35))</f>
        <v>Bottom</v>
      </c>
      <c r="N20" s="4"/>
      <c r="O20" s="3"/>
      <c r="P20" s="4"/>
      <c r="Q20" s="175" t="s">
        <v>40</v>
      </c>
      <c r="R20" s="75">
        <f>ABS(IF(S35&lt;V35,S35,V35)+1)</f>
        <v>10</v>
      </c>
      <c r="S20" s="75" t="str">
        <f>IF(R20=10,"F"," ")</f>
        <v>F</v>
      </c>
      <c r="T20" s="29" t="str">
        <f>IF(S35="Top","Bottom", IF(S35&lt;V35, Q35, T35))</f>
        <v>Bottom</v>
      </c>
      <c r="U20" s="4"/>
      <c r="V20" s="3"/>
      <c r="W20" s="4"/>
      <c r="X20" s="175" t="s">
        <v>40</v>
      </c>
      <c r="Y20" s="75">
        <f>ABS(IF(Z35&lt;AC35,Z35,AC35)+1)</f>
        <v>10</v>
      </c>
      <c r="Z20" s="75" t="str">
        <f>IF(Y20=10,"F"," ")</f>
        <v>F</v>
      </c>
      <c r="AA20" s="29" t="str">
        <f>IF(Z35="Top","Bottom", IF(Z35&lt;AC35, X35, AA35))</f>
        <v>Bottom</v>
      </c>
      <c r="AB20" s="4"/>
      <c r="AC20" s="3"/>
      <c r="AD20" s="75"/>
      <c r="AE20" s="28" t="str">
        <f>AH4</f>
        <v>Cincinnati</v>
      </c>
      <c r="AF20" s="75"/>
      <c r="AG20" s="75"/>
      <c r="AH20" s="75"/>
      <c r="AI20" s="75"/>
      <c r="AJ20" s="75"/>
      <c r="AK20" s="75"/>
      <c r="AL20" s="75"/>
      <c r="AM20" s="75"/>
      <c r="AN20" s="75"/>
      <c r="AO20" s="75"/>
      <c r="AP20" s="75"/>
      <c r="AQ20" s="75"/>
      <c r="AR20" s="75"/>
    </row>
    <row r="21" spans="1:44" s="174" customFormat="1" ht="18" customHeight="1" x14ac:dyDescent="0.25">
      <c r="A21" s="3"/>
      <c r="B21" s="5">
        <v>5</v>
      </c>
      <c r="C21" s="14" t="s">
        <v>15</v>
      </c>
      <c r="D21" s="79"/>
      <c r="E21" s="15"/>
      <c r="F21" s="16" t="s">
        <v>14</v>
      </c>
      <c r="G21" s="17"/>
      <c r="H21" s="3"/>
      <c r="I21" s="5">
        <v>6</v>
      </c>
      <c r="J21" s="14" t="s">
        <v>15</v>
      </c>
      <c r="K21" s="79"/>
      <c r="L21" s="15"/>
      <c r="M21" s="16" t="s">
        <v>14</v>
      </c>
      <c r="N21" s="17"/>
      <c r="O21" s="3"/>
      <c r="P21" s="5">
        <v>7</v>
      </c>
      <c r="Q21" s="14" t="s">
        <v>15</v>
      </c>
      <c r="R21" s="79"/>
      <c r="S21" s="15"/>
      <c r="T21" s="16" t="s">
        <v>14</v>
      </c>
      <c r="U21" s="17"/>
      <c r="V21" s="3"/>
      <c r="W21" s="5">
        <v>8</v>
      </c>
      <c r="X21" s="14" t="s">
        <v>15</v>
      </c>
      <c r="Y21" s="79"/>
      <c r="Z21" s="15"/>
      <c r="AA21" s="16" t="s">
        <v>14</v>
      </c>
      <c r="AB21" s="17"/>
      <c r="AC21" s="3"/>
      <c r="AD21" s="75"/>
      <c r="AE21" s="28" t="str">
        <f t="shared" ref="AE21:AE35" si="16">AH5</f>
        <v>Miami</v>
      </c>
      <c r="AF21" s="75"/>
      <c r="AG21" s="75"/>
      <c r="AH21" s="75"/>
      <c r="AI21" s="75"/>
      <c r="AJ21" s="75"/>
      <c r="AK21" s="75"/>
      <c r="AL21" s="75"/>
      <c r="AM21" s="75"/>
      <c r="AN21" s="75"/>
      <c r="AO21" s="75"/>
      <c r="AP21" s="75"/>
      <c r="AQ21" s="75"/>
      <c r="AR21" s="75"/>
    </row>
    <row r="22" spans="1:44" s="174" customFormat="1" ht="18" customHeight="1" x14ac:dyDescent="0.25">
      <c r="A22" s="77"/>
      <c r="C22" s="172"/>
      <c r="D22" s="173"/>
      <c r="E22" s="18"/>
      <c r="F22" s="17"/>
      <c r="G22" s="17"/>
      <c r="H22" s="77"/>
      <c r="I22" s="5"/>
      <c r="J22" s="172"/>
      <c r="K22" s="173"/>
      <c r="L22" s="18"/>
      <c r="M22" s="17"/>
      <c r="N22" s="17"/>
      <c r="O22" s="77"/>
      <c r="P22" s="5"/>
      <c r="Q22" s="172"/>
      <c r="R22" s="173"/>
      <c r="S22" s="18"/>
      <c r="T22" s="17"/>
      <c r="U22" s="17"/>
      <c r="V22" s="77"/>
      <c r="W22" s="5"/>
      <c r="X22" s="172"/>
      <c r="Y22" s="173"/>
      <c r="Z22" s="18"/>
      <c r="AA22" s="17"/>
      <c r="AB22" s="17"/>
      <c r="AC22" s="77"/>
      <c r="AD22" s="75"/>
      <c r="AE22" s="28" t="str">
        <f t="shared" si="16"/>
        <v>Kansas City</v>
      </c>
      <c r="AF22" s="75"/>
      <c r="AG22" s="75"/>
      <c r="AH22" s="75"/>
      <c r="AI22" s="75"/>
      <c r="AJ22" s="75"/>
      <c r="AK22" s="75"/>
      <c r="AL22" s="75"/>
      <c r="AM22" s="75"/>
      <c r="AN22" s="75"/>
      <c r="AO22" s="75"/>
      <c r="AP22" s="75"/>
      <c r="AQ22" s="75"/>
      <c r="AR22" s="75"/>
    </row>
    <row r="23" spans="1:44" s="174" customFormat="1" x14ac:dyDescent="0.25">
      <c r="A23" s="77"/>
      <c r="C23" s="78" t="str">
        <f>AL30</f>
        <v>Jake Mercer</v>
      </c>
      <c r="D23" s="80">
        <f>SUM(D25:D34)</f>
        <v>15</v>
      </c>
      <c r="E23" s="81" t="s">
        <v>45</v>
      </c>
      <c r="F23" s="82" t="str">
        <f>AN30</f>
        <v>TJ Stephens</v>
      </c>
      <c r="G23" s="80">
        <f>SUM(G25:G34)</f>
        <v>21</v>
      </c>
      <c r="H23" s="77"/>
      <c r="I23" s="79"/>
      <c r="J23" s="82" t="str">
        <f>AL31</f>
        <v>Nate Steis</v>
      </c>
      <c r="K23" s="80">
        <f>SUM(K25:K34)</f>
        <v>20</v>
      </c>
      <c r="L23" s="81" t="s">
        <v>45</v>
      </c>
      <c r="M23" s="78" t="str">
        <f>AN31</f>
        <v>Cameron Hughes</v>
      </c>
      <c r="N23" s="80">
        <f>SUM(N25:N34)</f>
        <v>15</v>
      </c>
      <c r="O23" s="77"/>
      <c r="P23" s="79"/>
      <c r="Q23" s="82" t="str">
        <f>AL32</f>
        <v>Scotty Asti</v>
      </c>
      <c r="R23" s="80">
        <f>SUM(R24:R34)</f>
        <v>16</v>
      </c>
      <c r="S23" s="81" t="s">
        <v>45</v>
      </c>
      <c r="T23" s="78" t="str">
        <f>AN32</f>
        <v>Chris Walter</v>
      </c>
      <c r="U23" s="80">
        <f>SUM(U25:U34)</f>
        <v>15</v>
      </c>
      <c r="V23" s="77"/>
      <c r="W23" s="79"/>
      <c r="X23" s="82" t="str">
        <f>AL33</f>
        <v>Ken Baum</v>
      </c>
      <c r="Y23" s="80">
        <f>SUM(Y25:Y34)</f>
        <v>19</v>
      </c>
      <c r="Z23" s="81" t="s">
        <v>45</v>
      </c>
      <c r="AA23" s="78" t="str">
        <f>AN33</f>
        <v>Ryan Smith</v>
      </c>
      <c r="AB23" s="80">
        <f>SUM(AB25:AB34)</f>
        <v>17</v>
      </c>
      <c r="AC23" s="77"/>
      <c r="AD23" s="75"/>
      <c r="AE23" s="28" t="str">
        <f t="shared" si="16"/>
        <v>Pittsburgh</v>
      </c>
      <c r="AF23" s="75"/>
      <c r="AG23" s="75"/>
      <c r="AH23" s="75"/>
      <c r="AI23" s="75"/>
      <c r="AJ23" s="75"/>
      <c r="AK23" s="75"/>
      <c r="AL23" s="75"/>
      <c r="AM23" s="75"/>
      <c r="AN23" s="75"/>
      <c r="AO23" s="75"/>
      <c r="AP23" s="75"/>
      <c r="AQ23" s="75"/>
      <c r="AR23" s="75"/>
    </row>
    <row r="24" spans="1:44" s="174" customFormat="1" x14ac:dyDescent="0.25">
      <c r="A24" s="77"/>
      <c r="C24" s="79"/>
      <c r="E24" s="32"/>
      <c r="F24" s="79"/>
      <c r="H24" s="77"/>
      <c r="I24" s="79"/>
      <c r="J24" s="79"/>
      <c r="L24" s="32"/>
      <c r="M24" s="79"/>
      <c r="O24" s="77"/>
      <c r="P24" s="79"/>
      <c r="Q24" s="182" t="s">
        <v>293</v>
      </c>
      <c r="R24" s="10">
        <v>1</v>
      </c>
      <c r="S24" s="32"/>
      <c r="T24" s="79"/>
      <c r="V24" s="77"/>
      <c r="W24" s="79"/>
      <c r="X24" s="79"/>
      <c r="Z24" s="32"/>
      <c r="AA24" s="79"/>
      <c r="AC24" s="77"/>
      <c r="AD24" s="75"/>
      <c r="AE24" s="28" t="str">
        <f t="shared" si="16"/>
        <v>Washington</v>
      </c>
      <c r="AF24" s="75"/>
      <c r="AG24" s="75"/>
      <c r="AH24" s="75"/>
      <c r="AI24" s="75"/>
      <c r="AJ24" s="75"/>
      <c r="AK24" s="75"/>
      <c r="AL24" s="75"/>
      <c r="AM24" s="75"/>
      <c r="AN24" s="75"/>
      <c r="AO24" s="75"/>
      <c r="AP24" s="75"/>
      <c r="AQ24" s="75"/>
      <c r="AR24" s="75"/>
    </row>
    <row r="25" spans="1:44" s="174" customFormat="1" x14ac:dyDescent="0.25">
      <c r="A25" s="6"/>
      <c r="B25" s="10"/>
      <c r="C25" s="7" t="s">
        <v>51</v>
      </c>
      <c r="D25" s="7">
        <v>0</v>
      </c>
      <c r="E25" s="32"/>
      <c r="F25" s="13" t="s">
        <v>52</v>
      </c>
      <c r="G25" s="10">
        <f>IF(D20&gt;1,1,0)</f>
        <v>1</v>
      </c>
      <c r="H25" s="6"/>
      <c r="I25" s="10"/>
      <c r="J25" s="7" t="s">
        <v>51</v>
      </c>
      <c r="K25" s="7">
        <v>0</v>
      </c>
      <c r="L25" s="32"/>
      <c r="M25" s="13" t="s">
        <v>52</v>
      </c>
      <c r="N25" s="10">
        <f>IF(K20&gt;1,1,0)</f>
        <v>1</v>
      </c>
      <c r="O25" s="6"/>
      <c r="P25" s="10"/>
      <c r="Q25" s="7" t="s">
        <v>51</v>
      </c>
      <c r="R25" s="7">
        <v>0</v>
      </c>
      <c r="S25" s="32"/>
      <c r="T25" s="13" t="s">
        <v>52</v>
      </c>
      <c r="U25" s="10">
        <f>IF(R20&gt;1,1,0)</f>
        <v>1</v>
      </c>
      <c r="V25" s="6"/>
      <c r="W25" s="10"/>
      <c r="X25" s="7" t="s">
        <v>51</v>
      </c>
      <c r="Y25" s="7">
        <v>0</v>
      </c>
      <c r="Z25" s="32"/>
      <c r="AA25" s="13" t="s">
        <v>52</v>
      </c>
      <c r="AB25" s="10">
        <f>IF(Y20&gt;1,1,0)</f>
        <v>1</v>
      </c>
      <c r="AC25" s="6"/>
      <c r="AD25" s="75"/>
      <c r="AE25" s="28" t="str">
        <f t="shared" si="16"/>
        <v>Toronto</v>
      </c>
      <c r="AF25" s="75"/>
      <c r="AG25" s="75"/>
      <c r="AH25" s="75"/>
      <c r="AI25" s="75"/>
      <c r="AJ25" s="75"/>
      <c r="AK25" s="75"/>
      <c r="AL25" s="75" t="s">
        <v>81</v>
      </c>
      <c r="AM25" s="75"/>
      <c r="AN25" s="75"/>
      <c r="AO25" s="75"/>
      <c r="AP25" s="75"/>
      <c r="AQ25" s="75"/>
      <c r="AR25" s="75"/>
    </row>
    <row r="26" spans="1:44" s="174" customFormat="1" x14ac:dyDescent="0.25">
      <c r="A26" s="6"/>
      <c r="B26" s="8">
        <v>4</v>
      </c>
      <c r="C26" s="25" t="s">
        <v>63</v>
      </c>
      <c r="D26" s="36">
        <f>_xlfn.IFNA(IF(MATCH(C26,$AE$4:$AE$19, 0)&gt;0, $B26), 0)</f>
        <v>4</v>
      </c>
      <c r="E26" s="32">
        <f>COUNTIF($AE$4:$AE$35,C26)</f>
        <v>1</v>
      </c>
      <c r="F26" s="25" t="s">
        <v>61</v>
      </c>
      <c r="G26" s="36">
        <f>_xlfn.IFNA(IF(MATCH(F26,$AE$4:$AE$19, 0)&gt;0, $B26), 0)</f>
        <v>4</v>
      </c>
      <c r="H26" s="37">
        <f>COUNTIF($AE$4:$AE$35,F26)</f>
        <v>1</v>
      </c>
      <c r="I26" s="8">
        <v>4</v>
      </c>
      <c r="J26" s="38" t="s">
        <v>64</v>
      </c>
      <c r="K26" s="36">
        <f>_xlfn.IFNA(IF(MATCH(J26,$AE$4:$AE$19, 0)&gt;0, $B26), 0)</f>
        <v>4</v>
      </c>
      <c r="L26" s="32">
        <f>COUNTIF($AE$4:$AE$35,J26)</f>
        <v>1</v>
      </c>
      <c r="M26" s="25" t="s">
        <v>64</v>
      </c>
      <c r="N26" s="36">
        <f>_xlfn.IFNA(IF(MATCH(M26,$AE$4:$AE$19, 0)&gt;0, $B26), 0)</f>
        <v>4</v>
      </c>
      <c r="O26" s="37">
        <f>COUNTIF($AE$4:$AE$35,M26)</f>
        <v>1</v>
      </c>
      <c r="P26" s="8">
        <v>4</v>
      </c>
      <c r="Q26" s="25" t="s">
        <v>59</v>
      </c>
      <c r="R26" s="36">
        <f>_xlfn.IFNA(IF(MATCH(Q26,$AE$4:$AE$19, 0)&gt;0, $B26), 0)</f>
        <v>4</v>
      </c>
      <c r="S26" s="32">
        <f>COUNTIF($AE$4:$AE$35,Q26)</f>
        <v>1</v>
      </c>
      <c r="T26" s="25" t="s">
        <v>63</v>
      </c>
      <c r="U26" s="36">
        <f>_xlfn.IFNA(IF(MATCH(T26,$AE$4:$AE$19, 0)&gt;0, $B26), 0)</f>
        <v>4</v>
      </c>
      <c r="V26" s="37">
        <f>COUNTIF($AE$4:$AE$35,T26)</f>
        <v>1</v>
      </c>
      <c r="W26" s="8">
        <v>4</v>
      </c>
      <c r="X26" s="25" t="s">
        <v>64</v>
      </c>
      <c r="Y26" s="36">
        <f>_xlfn.IFNA(IF(MATCH(X26,$AE$4:$AE$19, 0)&gt;0, $B26), 0)</f>
        <v>4</v>
      </c>
      <c r="Z26" s="32">
        <f>COUNTIF($AE$4:$AE$35,X26)</f>
        <v>1</v>
      </c>
      <c r="AA26" s="25" t="s">
        <v>63</v>
      </c>
      <c r="AB26" s="36">
        <f>_xlfn.IFNA(IF(MATCH(AA26,$AE$4:$AE$19, 0)&gt;0, $B26), 0)</f>
        <v>4</v>
      </c>
      <c r="AC26" s="37">
        <f>COUNTIF($AE$4:$AE$35,AA26)</f>
        <v>1</v>
      </c>
      <c r="AD26" s="75"/>
      <c r="AE26" s="28" t="str">
        <f t="shared" si="16"/>
        <v>Tampa Bay</v>
      </c>
      <c r="AF26" s="75"/>
      <c r="AG26" s="75"/>
      <c r="AH26" s="75"/>
      <c r="AI26" s="75"/>
      <c r="AJ26" s="75"/>
      <c r="AK26" s="75">
        <v>1</v>
      </c>
      <c r="AL26" s="75" t="s">
        <v>86</v>
      </c>
      <c r="AM26" s="23" t="s">
        <v>45</v>
      </c>
      <c r="AN26" s="75" t="s">
        <v>88</v>
      </c>
      <c r="AO26" s="75"/>
      <c r="AP26" s="75"/>
      <c r="AQ26" s="75"/>
      <c r="AR26" s="75"/>
    </row>
    <row r="27" spans="1:44" s="174" customFormat="1" x14ac:dyDescent="0.25">
      <c r="A27" s="6"/>
      <c r="B27" s="8">
        <v>3</v>
      </c>
      <c r="C27" s="25" t="s">
        <v>64</v>
      </c>
      <c r="D27" s="36">
        <f t="shared" ref="D27:D34" si="17">_xlfn.IFNA(IF(MATCH(C27,$AE$4:$AE$19, 0)&gt;0, $B27), 0)</f>
        <v>3</v>
      </c>
      <c r="E27" s="32">
        <f t="shared" ref="E27:E34" si="18">COUNTIF($AE$4:$AE$35,C27)</f>
        <v>1</v>
      </c>
      <c r="F27" s="25" t="s">
        <v>64</v>
      </c>
      <c r="G27" s="36">
        <f t="shared" ref="G27:G34" si="19">_xlfn.IFNA(IF(MATCH(F27,$AE$4:$AE$19, 0)&gt;0, $B27), 0)</f>
        <v>3</v>
      </c>
      <c r="H27" s="37">
        <f t="shared" ref="H27:H34" si="20">COUNTIF($AE$4:$AE$35,F27)</f>
        <v>1</v>
      </c>
      <c r="I27" s="8">
        <v>3</v>
      </c>
      <c r="J27" s="38" t="s">
        <v>61</v>
      </c>
      <c r="K27" s="36">
        <f t="shared" ref="K27:K34" si="21">_xlfn.IFNA(IF(MATCH(J27,$AE$4:$AE$19, 0)&gt;0, $B27), 0)</f>
        <v>3</v>
      </c>
      <c r="L27" s="32">
        <f t="shared" ref="L27:L34" si="22">COUNTIF($AE$4:$AE$35,J27)</f>
        <v>1</v>
      </c>
      <c r="M27" s="25" t="s">
        <v>63</v>
      </c>
      <c r="N27" s="36">
        <f t="shared" ref="N27:N34" si="23">_xlfn.IFNA(IF(MATCH(M27,$AE$4:$AE$19, 0)&gt;0, $B27), 0)</f>
        <v>3</v>
      </c>
      <c r="O27" s="37">
        <f t="shared" ref="O27:O34" si="24">COUNTIF($AE$4:$AE$35,M27)</f>
        <v>1</v>
      </c>
      <c r="P27" s="8">
        <v>3</v>
      </c>
      <c r="Q27" s="25" t="s">
        <v>61</v>
      </c>
      <c r="R27" s="36">
        <f t="shared" ref="R27:R34" si="25">_xlfn.IFNA(IF(MATCH(Q27,$AE$4:$AE$19, 0)&gt;0, $B27), 0)</f>
        <v>3</v>
      </c>
      <c r="S27" s="32">
        <f t="shared" ref="S27:S34" si="26">COUNTIF($AE$4:$AE$35,Q27)</f>
        <v>1</v>
      </c>
      <c r="T27" s="25" t="s">
        <v>73</v>
      </c>
      <c r="U27" s="36">
        <f t="shared" ref="U27:U34" si="27">_xlfn.IFNA(IF(MATCH(T27,$AE$4:$AE$19, 0)&gt;0, $B27), 0)</f>
        <v>0</v>
      </c>
      <c r="V27" s="37">
        <f t="shared" ref="V27:V34" si="28">COUNTIF($AE$4:$AE$35,T27)</f>
        <v>1</v>
      </c>
      <c r="W27" s="8">
        <v>3</v>
      </c>
      <c r="X27" s="25" t="s">
        <v>63</v>
      </c>
      <c r="Y27" s="36">
        <f t="shared" ref="Y27:Y34" si="29">_xlfn.IFNA(IF(MATCH(X27,$AE$4:$AE$19, 0)&gt;0, $B27), 0)</f>
        <v>3</v>
      </c>
      <c r="Z27" s="32">
        <f t="shared" ref="Z27:Z34" si="30">COUNTIF($AE$4:$AE$35,X27)</f>
        <v>1</v>
      </c>
      <c r="AA27" s="25" t="s">
        <v>69</v>
      </c>
      <c r="AB27" s="36">
        <f t="shared" ref="AB27:AB34" si="31">_xlfn.IFNA(IF(MATCH(AA27,$AE$4:$AE$19, 0)&gt;0, $B27), 0)</f>
        <v>3</v>
      </c>
      <c r="AC27" s="37">
        <f t="shared" ref="AC27:AC34" si="32">COUNTIF($AE$4:$AE$35,AA27)</f>
        <v>1</v>
      </c>
      <c r="AD27" s="75"/>
      <c r="AE27" s="28" t="str">
        <f t="shared" si="16"/>
        <v>Boston</v>
      </c>
      <c r="AF27" s="75"/>
      <c r="AG27" s="75"/>
      <c r="AH27" s="75"/>
      <c r="AI27" s="75"/>
      <c r="AJ27" s="75"/>
      <c r="AK27" s="75">
        <v>2</v>
      </c>
      <c r="AL27" s="75" t="s">
        <v>85</v>
      </c>
      <c r="AM27" s="23" t="s">
        <v>45</v>
      </c>
      <c r="AN27" s="75" t="s">
        <v>91</v>
      </c>
      <c r="AO27" s="75"/>
      <c r="AP27" s="75"/>
      <c r="AQ27" s="75"/>
      <c r="AR27" s="75"/>
    </row>
    <row r="28" spans="1:44" s="174" customFormat="1" x14ac:dyDescent="0.25">
      <c r="A28" s="6"/>
      <c r="B28" s="8">
        <v>2</v>
      </c>
      <c r="C28" s="25" t="s">
        <v>54</v>
      </c>
      <c r="D28" s="36">
        <f t="shared" si="17"/>
        <v>0</v>
      </c>
      <c r="E28" s="32">
        <f t="shared" si="18"/>
        <v>1</v>
      </c>
      <c r="F28" s="25" t="s">
        <v>63</v>
      </c>
      <c r="G28" s="36">
        <f t="shared" si="19"/>
        <v>2</v>
      </c>
      <c r="H28" s="37">
        <f t="shared" si="20"/>
        <v>1</v>
      </c>
      <c r="I28" s="8">
        <v>2</v>
      </c>
      <c r="J28" s="38" t="s">
        <v>63</v>
      </c>
      <c r="K28" s="36">
        <f t="shared" si="21"/>
        <v>2</v>
      </c>
      <c r="L28" s="32">
        <f t="shared" si="22"/>
        <v>1</v>
      </c>
      <c r="M28" s="25" t="s">
        <v>73</v>
      </c>
      <c r="N28" s="36">
        <f t="shared" si="23"/>
        <v>0</v>
      </c>
      <c r="O28" s="37">
        <f t="shared" si="24"/>
        <v>1</v>
      </c>
      <c r="P28" s="8">
        <v>2</v>
      </c>
      <c r="Q28" s="25" t="s">
        <v>69</v>
      </c>
      <c r="R28" s="36">
        <f t="shared" si="25"/>
        <v>2</v>
      </c>
      <c r="S28" s="32">
        <f t="shared" si="26"/>
        <v>1</v>
      </c>
      <c r="T28" s="25" t="s">
        <v>69</v>
      </c>
      <c r="U28" s="36">
        <f t="shared" si="27"/>
        <v>2</v>
      </c>
      <c r="V28" s="37">
        <f t="shared" si="28"/>
        <v>1</v>
      </c>
      <c r="W28" s="8">
        <v>2</v>
      </c>
      <c r="X28" s="25" t="s">
        <v>69</v>
      </c>
      <c r="Y28" s="36">
        <f t="shared" si="29"/>
        <v>2</v>
      </c>
      <c r="Z28" s="32">
        <f t="shared" si="30"/>
        <v>1</v>
      </c>
      <c r="AA28" s="25" t="s">
        <v>64</v>
      </c>
      <c r="AB28" s="36">
        <f t="shared" si="31"/>
        <v>2</v>
      </c>
      <c r="AC28" s="37">
        <f t="shared" si="32"/>
        <v>1</v>
      </c>
      <c r="AD28" s="75"/>
      <c r="AE28" s="28" t="str">
        <f t="shared" si="16"/>
        <v>Arizona</v>
      </c>
      <c r="AF28" s="75"/>
      <c r="AG28" s="75"/>
      <c r="AH28" s="75"/>
      <c r="AI28" s="75"/>
      <c r="AJ28" s="75"/>
      <c r="AK28" s="75">
        <v>3</v>
      </c>
      <c r="AL28" s="75" t="s">
        <v>90</v>
      </c>
      <c r="AM28" s="23" t="s">
        <v>45</v>
      </c>
      <c r="AN28" s="75" t="s">
        <v>94</v>
      </c>
      <c r="AO28" s="75"/>
      <c r="AP28" s="75"/>
      <c r="AQ28" s="75"/>
      <c r="AR28" s="75"/>
    </row>
    <row r="29" spans="1:44" s="174" customFormat="1" x14ac:dyDescent="0.25">
      <c r="A29" s="6"/>
      <c r="B29" s="8">
        <v>1</v>
      </c>
      <c r="C29" s="25" t="s">
        <v>69</v>
      </c>
      <c r="D29" s="36">
        <f t="shared" si="17"/>
        <v>1</v>
      </c>
      <c r="E29" s="32">
        <f t="shared" si="18"/>
        <v>1</v>
      </c>
      <c r="F29" s="25" t="s">
        <v>69</v>
      </c>
      <c r="G29" s="36">
        <f t="shared" si="19"/>
        <v>1</v>
      </c>
      <c r="H29" s="37">
        <f t="shared" si="20"/>
        <v>1</v>
      </c>
      <c r="I29" s="8">
        <v>1</v>
      </c>
      <c r="J29" s="38" t="s">
        <v>69</v>
      </c>
      <c r="K29" s="36">
        <f t="shared" si="21"/>
        <v>1</v>
      </c>
      <c r="L29" s="32">
        <f t="shared" si="22"/>
        <v>1</v>
      </c>
      <c r="M29" s="25" t="s">
        <v>69</v>
      </c>
      <c r="N29" s="36">
        <f t="shared" si="23"/>
        <v>1</v>
      </c>
      <c r="O29" s="37">
        <f t="shared" si="24"/>
        <v>1</v>
      </c>
      <c r="P29" s="8">
        <v>1</v>
      </c>
      <c r="Q29" s="25" t="s">
        <v>48</v>
      </c>
      <c r="R29" s="36">
        <f t="shared" si="25"/>
        <v>0</v>
      </c>
      <c r="S29" s="32">
        <f t="shared" si="26"/>
        <v>1</v>
      </c>
      <c r="T29" s="25" t="s">
        <v>54</v>
      </c>
      <c r="U29" s="36">
        <f t="shared" si="27"/>
        <v>0</v>
      </c>
      <c r="V29" s="37">
        <f t="shared" si="28"/>
        <v>1</v>
      </c>
      <c r="W29" s="8">
        <v>1</v>
      </c>
      <c r="X29" s="25" t="s">
        <v>73</v>
      </c>
      <c r="Y29" s="36">
        <f t="shared" si="29"/>
        <v>0</v>
      </c>
      <c r="Z29" s="32">
        <f t="shared" si="30"/>
        <v>1</v>
      </c>
      <c r="AA29" s="25" t="s">
        <v>54</v>
      </c>
      <c r="AB29" s="36">
        <f t="shared" si="31"/>
        <v>0</v>
      </c>
      <c r="AC29" s="37">
        <f>COUNTIF($AE$4:$AE$35,AA29)</f>
        <v>1</v>
      </c>
      <c r="AD29" s="75"/>
      <c r="AE29" s="28" t="str">
        <f t="shared" si="16"/>
        <v>Chicago White Sox</v>
      </c>
      <c r="AF29" s="75"/>
      <c r="AG29" s="75"/>
      <c r="AH29" s="75"/>
      <c r="AI29" s="75"/>
      <c r="AJ29" s="75"/>
      <c r="AK29" s="75">
        <v>4</v>
      </c>
      <c r="AL29" s="75" t="s">
        <v>92</v>
      </c>
      <c r="AM29" s="23" t="s">
        <v>45</v>
      </c>
      <c r="AN29" s="75" t="s">
        <v>83</v>
      </c>
      <c r="AO29" s="75"/>
      <c r="AP29" s="75"/>
      <c r="AQ29" s="75"/>
      <c r="AR29" s="75"/>
    </row>
    <row r="30" spans="1:44" s="174" customFormat="1" x14ac:dyDescent="0.25">
      <c r="A30" s="6"/>
      <c r="B30" s="9">
        <v>4</v>
      </c>
      <c r="C30" s="73" t="s">
        <v>67</v>
      </c>
      <c r="D30" s="36">
        <f t="shared" si="17"/>
        <v>4</v>
      </c>
      <c r="E30" s="32">
        <f t="shared" si="18"/>
        <v>1</v>
      </c>
      <c r="F30" s="72" t="s">
        <v>56</v>
      </c>
      <c r="G30" s="36">
        <f t="shared" si="19"/>
        <v>4</v>
      </c>
      <c r="H30" s="37">
        <f t="shared" si="20"/>
        <v>1</v>
      </c>
      <c r="I30" s="9">
        <v>4</v>
      </c>
      <c r="J30" s="74" t="s">
        <v>64</v>
      </c>
      <c r="K30" s="36">
        <f t="shared" si="21"/>
        <v>4</v>
      </c>
      <c r="L30" s="32">
        <f t="shared" si="22"/>
        <v>1</v>
      </c>
      <c r="M30" s="72" t="s">
        <v>68</v>
      </c>
      <c r="N30" s="36">
        <f t="shared" si="23"/>
        <v>0</v>
      </c>
      <c r="O30" s="37">
        <f t="shared" si="24"/>
        <v>1</v>
      </c>
      <c r="P30" s="9">
        <v>4</v>
      </c>
      <c r="Q30" s="71" t="s">
        <v>57</v>
      </c>
      <c r="R30" s="36">
        <f t="shared" si="25"/>
        <v>0</v>
      </c>
      <c r="S30" s="32">
        <f t="shared" si="26"/>
        <v>1</v>
      </c>
      <c r="T30" s="73" t="s">
        <v>62</v>
      </c>
      <c r="U30" s="36">
        <f t="shared" si="27"/>
        <v>4</v>
      </c>
      <c r="V30" s="37">
        <f t="shared" si="28"/>
        <v>1</v>
      </c>
      <c r="W30" s="9">
        <v>4</v>
      </c>
      <c r="X30" s="72" t="s">
        <v>64</v>
      </c>
      <c r="Y30" s="36">
        <f t="shared" si="29"/>
        <v>4</v>
      </c>
      <c r="Z30" s="32">
        <f t="shared" si="30"/>
        <v>1</v>
      </c>
      <c r="AA30" s="72" t="s">
        <v>62</v>
      </c>
      <c r="AB30" s="36">
        <f>_xlfn.IFNA(IF(MATCH(AA30,$AE$4:$AE$19, 0)&gt;0, $B30), 0)</f>
        <v>4</v>
      </c>
      <c r="AC30" s="37">
        <f t="shared" si="32"/>
        <v>1</v>
      </c>
      <c r="AD30" s="75"/>
      <c r="AE30" s="28" t="str">
        <f t="shared" si="16"/>
        <v>Seattle</v>
      </c>
      <c r="AF30" s="75"/>
      <c r="AG30" s="75"/>
      <c r="AH30" s="75"/>
      <c r="AI30" s="75"/>
      <c r="AJ30" s="75"/>
      <c r="AK30" s="75">
        <v>5</v>
      </c>
      <c r="AL30" s="75" t="s">
        <v>95</v>
      </c>
      <c r="AM30" s="23" t="s">
        <v>45</v>
      </c>
      <c r="AN30" s="75" t="s">
        <v>256</v>
      </c>
      <c r="AO30" s="75"/>
      <c r="AP30" s="75"/>
      <c r="AQ30" s="75"/>
      <c r="AR30" s="75"/>
    </row>
    <row r="31" spans="1:44" s="174" customFormat="1" x14ac:dyDescent="0.25">
      <c r="A31" s="6"/>
      <c r="B31" s="9">
        <v>3</v>
      </c>
      <c r="C31" s="73" t="s">
        <v>64</v>
      </c>
      <c r="D31" s="36">
        <f t="shared" si="17"/>
        <v>3</v>
      </c>
      <c r="E31" s="32">
        <f t="shared" si="18"/>
        <v>1</v>
      </c>
      <c r="F31" s="72" t="s">
        <v>69</v>
      </c>
      <c r="G31" s="36">
        <f t="shared" si="19"/>
        <v>3</v>
      </c>
      <c r="H31" s="37">
        <f t="shared" si="20"/>
        <v>1</v>
      </c>
      <c r="I31" s="9">
        <v>3</v>
      </c>
      <c r="J31" s="74" t="s">
        <v>67</v>
      </c>
      <c r="K31" s="36">
        <f t="shared" si="21"/>
        <v>3</v>
      </c>
      <c r="L31" s="32">
        <f t="shared" si="22"/>
        <v>1</v>
      </c>
      <c r="M31" s="72" t="s">
        <v>67</v>
      </c>
      <c r="N31" s="36">
        <f t="shared" si="23"/>
        <v>3</v>
      </c>
      <c r="O31" s="37">
        <f t="shared" si="24"/>
        <v>1</v>
      </c>
      <c r="P31" s="9">
        <v>3</v>
      </c>
      <c r="Q31" s="71" t="s">
        <v>62</v>
      </c>
      <c r="R31" s="36">
        <f t="shared" si="25"/>
        <v>3</v>
      </c>
      <c r="S31" s="32">
        <f t="shared" si="26"/>
        <v>1</v>
      </c>
      <c r="T31" s="73" t="s">
        <v>67</v>
      </c>
      <c r="U31" s="36">
        <f t="shared" si="27"/>
        <v>3</v>
      </c>
      <c r="V31" s="37">
        <f t="shared" si="28"/>
        <v>1</v>
      </c>
      <c r="W31" s="9">
        <v>3</v>
      </c>
      <c r="X31" s="72" t="s">
        <v>67</v>
      </c>
      <c r="Y31" s="36">
        <f t="shared" si="29"/>
        <v>3</v>
      </c>
      <c r="Z31" s="32">
        <f t="shared" si="30"/>
        <v>1</v>
      </c>
      <c r="AA31" s="72" t="s">
        <v>69</v>
      </c>
      <c r="AB31" s="36">
        <f t="shared" si="31"/>
        <v>3</v>
      </c>
      <c r="AC31" s="37">
        <f t="shared" si="32"/>
        <v>1</v>
      </c>
      <c r="AD31" s="75"/>
      <c r="AE31" s="28" t="str">
        <f t="shared" si="16"/>
        <v>Colorado</v>
      </c>
      <c r="AF31" s="75"/>
      <c r="AG31" s="75"/>
      <c r="AH31" s="75"/>
      <c r="AI31" s="75"/>
      <c r="AJ31" s="75"/>
      <c r="AK31" s="75">
        <v>6</v>
      </c>
      <c r="AL31" s="75" t="s">
        <v>84</v>
      </c>
      <c r="AM31" s="23" t="s">
        <v>45</v>
      </c>
      <c r="AN31" s="75" t="s">
        <v>93</v>
      </c>
      <c r="AO31" s="75"/>
      <c r="AP31" s="75"/>
      <c r="AQ31" s="75"/>
      <c r="AR31" s="75"/>
    </row>
    <row r="32" spans="1:44" s="174" customFormat="1" x14ac:dyDescent="0.25">
      <c r="A32" s="6"/>
      <c r="B32" s="9">
        <v>2</v>
      </c>
      <c r="C32" s="73" t="s">
        <v>65</v>
      </c>
      <c r="D32" s="36">
        <f t="shared" si="17"/>
        <v>0</v>
      </c>
      <c r="E32" s="32">
        <f t="shared" si="18"/>
        <v>1</v>
      </c>
      <c r="F32" s="72" t="s">
        <v>70</v>
      </c>
      <c r="G32" s="36">
        <f t="shared" si="19"/>
        <v>2</v>
      </c>
      <c r="H32" s="37">
        <f t="shared" si="20"/>
        <v>1</v>
      </c>
      <c r="I32" s="9">
        <v>2</v>
      </c>
      <c r="J32" s="74" t="s">
        <v>61</v>
      </c>
      <c r="K32" s="36">
        <f t="shared" si="21"/>
        <v>2</v>
      </c>
      <c r="L32" s="32">
        <f t="shared" si="22"/>
        <v>1</v>
      </c>
      <c r="M32" s="72" t="s">
        <v>56</v>
      </c>
      <c r="N32" s="36">
        <f t="shared" si="23"/>
        <v>2</v>
      </c>
      <c r="O32" s="37">
        <f t="shared" si="24"/>
        <v>1</v>
      </c>
      <c r="P32" s="9">
        <v>2</v>
      </c>
      <c r="Q32" s="71" t="s">
        <v>60</v>
      </c>
      <c r="R32" s="36">
        <f t="shared" si="25"/>
        <v>2</v>
      </c>
      <c r="S32" s="32">
        <f t="shared" si="26"/>
        <v>1</v>
      </c>
      <c r="T32" s="73" t="s">
        <v>49</v>
      </c>
      <c r="U32" s="36">
        <f t="shared" si="27"/>
        <v>0</v>
      </c>
      <c r="V32" s="37">
        <f t="shared" si="28"/>
        <v>1</v>
      </c>
      <c r="W32" s="9">
        <v>2</v>
      </c>
      <c r="X32" s="72" t="s">
        <v>69</v>
      </c>
      <c r="Y32" s="36">
        <f t="shared" si="29"/>
        <v>2</v>
      </c>
      <c r="Z32" s="32">
        <f t="shared" si="30"/>
        <v>1</v>
      </c>
      <c r="AA32" s="72" t="s">
        <v>73</v>
      </c>
      <c r="AB32" s="36">
        <f t="shared" si="31"/>
        <v>0</v>
      </c>
      <c r="AC32" s="37">
        <f t="shared" si="32"/>
        <v>1</v>
      </c>
      <c r="AD32" s="75"/>
      <c r="AE32" s="28" t="str">
        <f t="shared" si="16"/>
        <v>LA Angels</v>
      </c>
      <c r="AF32" s="75"/>
      <c r="AG32" s="75"/>
      <c r="AH32" s="75"/>
      <c r="AI32" s="75"/>
      <c r="AJ32" s="75"/>
      <c r="AK32" s="75">
        <v>7</v>
      </c>
      <c r="AL32" s="75" t="s">
        <v>87</v>
      </c>
      <c r="AM32" s="23" t="s">
        <v>45</v>
      </c>
      <c r="AN32" s="75" t="s">
        <v>89</v>
      </c>
      <c r="AO32" s="75"/>
      <c r="AP32" s="75"/>
      <c r="AQ32" s="75"/>
      <c r="AR32" s="75"/>
    </row>
    <row r="33" spans="1:44" s="174" customFormat="1" x14ac:dyDescent="0.25">
      <c r="A33" s="6"/>
      <c r="B33" s="9">
        <v>1</v>
      </c>
      <c r="C33" s="73" t="s">
        <v>49</v>
      </c>
      <c r="D33" s="36">
        <f t="shared" si="17"/>
        <v>0</v>
      </c>
      <c r="E33" s="32">
        <f t="shared" si="18"/>
        <v>1</v>
      </c>
      <c r="F33" s="72" t="s">
        <v>61</v>
      </c>
      <c r="G33" s="36">
        <f t="shared" si="19"/>
        <v>1</v>
      </c>
      <c r="H33" s="37">
        <f t="shared" si="20"/>
        <v>1</v>
      </c>
      <c r="I33" s="9">
        <v>1</v>
      </c>
      <c r="J33" s="74" t="s">
        <v>55</v>
      </c>
      <c r="K33" s="36">
        <f t="shared" si="21"/>
        <v>0</v>
      </c>
      <c r="L33" s="32">
        <f t="shared" si="22"/>
        <v>1</v>
      </c>
      <c r="M33" s="72" t="s">
        <v>73</v>
      </c>
      <c r="N33" s="36">
        <f t="shared" si="23"/>
        <v>0</v>
      </c>
      <c r="O33" s="37">
        <f t="shared" si="24"/>
        <v>1</v>
      </c>
      <c r="P33" s="9">
        <v>1</v>
      </c>
      <c r="Q33" s="71" t="s">
        <v>71</v>
      </c>
      <c r="R33" s="36">
        <f t="shared" si="25"/>
        <v>0</v>
      </c>
      <c r="S33" s="32">
        <f t="shared" si="26"/>
        <v>1</v>
      </c>
      <c r="T33" s="73" t="s">
        <v>69</v>
      </c>
      <c r="U33" s="36">
        <f t="shared" si="27"/>
        <v>1</v>
      </c>
      <c r="V33" s="37">
        <f t="shared" si="28"/>
        <v>1</v>
      </c>
      <c r="W33" s="9">
        <v>1</v>
      </c>
      <c r="X33" s="72" t="s">
        <v>73</v>
      </c>
      <c r="Y33" s="36">
        <f t="shared" si="29"/>
        <v>0</v>
      </c>
      <c r="Z33" s="32">
        <f t="shared" si="30"/>
        <v>1</v>
      </c>
      <c r="AA33" s="72" t="s">
        <v>49</v>
      </c>
      <c r="AB33" s="36">
        <f t="shared" si="31"/>
        <v>0</v>
      </c>
      <c r="AC33" s="37">
        <f t="shared" si="32"/>
        <v>1</v>
      </c>
      <c r="AD33" s="75"/>
      <c r="AE33" s="28" t="str">
        <f t="shared" si="16"/>
        <v>Minnesota</v>
      </c>
      <c r="AF33" s="75"/>
      <c r="AG33" s="75"/>
      <c r="AH33" s="75"/>
      <c r="AI33" s="75"/>
      <c r="AJ33" s="75"/>
      <c r="AK33" s="75">
        <v>8</v>
      </c>
      <c r="AL33" s="75" t="s">
        <v>278</v>
      </c>
      <c r="AM33" s="23" t="s">
        <v>45</v>
      </c>
      <c r="AN33" s="75" t="s">
        <v>82</v>
      </c>
      <c r="AO33" s="75"/>
      <c r="AP33" s="75"/>
      <c r="AQ33" s="75"/>
      <c r="AR33" s="75"/>
    </row>
    <row r="34" spans="1:44" s="174" customFormat="1" x14ac:dyDescent="0.25">
      <c r="A34" s="6"/>
      <c r="B34" s="9">
        <v>1</v>
      </c>
      <c r="C34" s="73" t="s">
        <v>57</v>
      </c>
      <c r="D34" s="36">
        <f t="shared" si="17"/>
        <v>0</v>
      </c>
      <c r="E34" s="32">
        <f t="shared" si="18"/>
        <v>1</v>
      </c>
      <c r="F34" s="72" t="s">
        <v>68</v>
      </c>
      <c r="G34" s="36">
        <f t="shared" si="19"/>
        <v>0</v>
      </c>
      <c r="H34" s="37">
        <f t="shared" si="20"/>
        <v>1</v>
      </c>
      <c r="I34" s="9">
        <v>1</v>
      </c>
      <c r="J34" s="74" t="s">
        <v>46</v>
      </c>
      <c r="K34" s="36">
        <f t="shared" si="21"/>
        <v>1</v>
      </c>
      <c r="L34" s="32">
        <f t="shared" si="22"/>
        <v>1</v>
      </c>
      <c r="M34" s="72" t="s">
        <v>69</v>
      </c>
      <c r="N34" s="36">
        <f t="shared" si="23"/>
        <v>1</v>
      </c>
      <c r="O34" s="37">
        <f t="shared" si="24"/>
        <v>1</v>
      </c>
      <c r="P34" s="9">
        <v>1</v>
      </c>
      <c r="Q34" s="71" t="s">
        <v>61</v>
      </c>
      <c r="R34" s="36">
        <f t="shared" si="25"/>
        <v>1</v>
      </c>
      <c r="S34" s="32">
        <f t="shared" si="26"/>
        <v>1</v>
      </c>
      <c r="T34" s="73" t="s">
        <v>48</v>
      </c>
      <c r="U34" s="36">
        <f t="shared" si="27"/>
        <v>0</v>
      </c>
      <c r="V34" s="37">
        <f t="shared" si="28"/>
        <v>1</v>
      </c>
      <c r="W34" s="9">
        <v>1</v>
      </c>
      <c r="X34" s="72" t="s">
        <v>61</v>
      </c>
      <c r="Y34" s="36">
        <f t="shared" si="29"/>
        <v>1</v>
      </c>
      <c r="Z34" s="32">
        <f t="shared" si="30"/>
        <v>1</v>
      </c>
      <c r="AA34" s="72" t="s">
        <v>74</v>
      </c>
      <c r="AB34" s="36">
        <f t="shared" si="31"/>
        <v>0</v>
      </c>
      <c r="AC34" s="37">
        <f t="shared" si="32"/>
        <v>1</v>
      </c>
      <c r="AD34" s="75"/>
      <c r="AE34" s="28" t="str">
        <f t="shared" si="16"/>
        <v>San Francisco</v>
      </c>
      <c r="AF34" s="75"/>
      <c r="AG34" s="75"/>
      <c r="AH34" s="75"/>
      <c r="AI34" s="75"/>
      <c r="AJ34" s="75"/>
      <c r="AK34" s="75"/>
      <c r="AL34" s="75"/>
      <c r="AM34" s="75"/>
      <c r="AN34" s="75"/>
      <c r="AO34" s="75"/>
      <c r="AP34" s="75"/>
      <c r="AQ34" s="75"/>
      <c r="AR34" s="75"/>
    </row>
    <row r="35" spans="1:44" s="174" customFormat="1" x14ac:dyDescent="0.25">
      <c r="A35" s="77"/>
      <c r="B35" s="78"/>
      <c r="C35" s="11" t="s">
        <v>77</v>
      </c>
      <c r="D35" s="11"/>
      <c r="E35" s="11">
        <f>SUM(E24:E34)</f>
        <v>9</v>
      </c>
      <c r="F35" s="28" t="s">
        <v>78</v>
      </c>
      <c r="G35" s="11">
        <f>SUM(G24:G34)</f>
        <v>21</v>
      </c>
      <c r="H35" s="40">
        <f>SUM(H25:H34)</f>
        <v>9</v>
      </c>
      <c r="I35" s="78"/>
      <c r="J35" s="11" t="s">
        <v>77</v>
      </c>
      <c r="K35" s="11"/>
      <c r="L35" s="11">
        <f>SUM(L24:L34)</f>
        <v>9</v>
      </c>
      <c r="M35" s="28" t="s">
        <v>78</v>
      </c>
      <c r="N35" s="11"/>
      <c r="O35" s="40">
        <f>SUM(O25:O34)</f>
        <v>9</v>
      </c>
      <c r="P35" s="78"/>
      <c r="Q35" s="11" t="s">
        <v>77</v>
      </c>
      <c r="R35" s="11"/>
      <c r="S35" s="11">
        <f>SUM(S24:S34)</f>
        <v>9</v>
      </c>
      <c r="T35" s="28" t="s">
        <v>78</v>
      </c>
      <c r="U35" s="11"/>
      <c r="V35" s="40">
        <f>SUM(V25:V34)</f>
        <v>9</v>
      </c>
      <c r="W35" s="78"/>
      <c r="X35" s="11" t="s">
        <v>77</v>
      </c>
      <c r="Y35" s="11"/>
      <c r="Z35" s="11">
        <f>SUM(Z24:Z34)</f>
        <v>9</v>
      </c>
      <c r="AA35" s="28" t="s">
        <v>78</v>
      </c>
      <c r="AB35" s="11"/>
      <c r="AC35" s="40">
        <f>SUM(AC25:AC34)</f>
        <v>9</v>
      </c>
      <c r="AD35" s="75"/>
      <c r="AE35" s="28">
        <f t="shared" si="16"/>
        <v>0</v>
      </c>
      <c r="AF35" s="75"/>
      <c r="AG35" s="75"/>
      <c r="AH35" s="75"/>
      <c r="AI35" s="75"/>
      <c r="AJ35" s="75"/>
      <c r="AK35" s="75"/>
      <c r="AL35" s="75"/>
      <c r="AM35" s="75"/>
      <c r="AN35" s="75"/>
      <c r="AO35" s="75"/>
      <c r="AP35" s="75"/>
      <c r="AQ35" s="75"/>
      <c r="AR35" s="75"/>
    </row>
    <row r="36" spans="1:44" s="174" customFormat="1" x14ac:dyDescent="0.25">
      <c r="A36" s="6"/>
      <c r="B36" s="78"/>
      <c r="C36" s="12" t="s">
        <v>79</v>
      </c>
      <c r="D36" s="78">
        <v>6</v>
      </c>
      <c r="E36" s="78"/>
      <c r="F36" s="12" t="s">
        <v>79</v>
      </c>
      <c r="G36" s="78">
        <v>10</v>
      </c>
      <c r="H36" s="6"/>
      <c r="I36" s="78"/>
      <c r="J36" s="12" t="s">
        <v>79</v>
      </c>
      <c r="K36" s="78">
        <v>8</v>
      </c>
      <c r="L36" s="78"/>
      <c r="M36" s="12" t="s">
        <v>79</v>
      </c>
      <c r="N36" s="78">
        <v>8</v>
      </c>
      <c r="O36" s="6"/>
      <c r="P36" s="78"/>
      <c r="Q36" s="12" t="s">
        <v>79</v>
      </c>
      <c r="R36" s="78">
        <v>8</v>
      </c>
      <c r="S36" s="78"/>
      <c r="T36" s="12" t="s">
        <v>79</v>
      </c>
      <c r="U36" s="78">
        <v>9</v>
      </c>
      <c r="V36" s="6"/>
      <c r="W36" s="78"/>
      <c r="X36" s="12" t="s">
        <v>79</v>
      </c>
      <c r="Y36" s="78">
        <v>8</v>
      </c>
      <c r="Z36" s="78"/>
      <c r="AA36" s="12" t="s">
        <v>79</v>
      </c>
      <c r="AB36" s="78">
        <v>6</v>
      </c>
      <c r="AC36" s="6"/>
      <c r="AD36" s="75"/>
      <c r="AE36" s="75"/>
      <c r="AF36" s="75"/>
      <c r="AG36" s="75"/>
      <c r="AH36" s="75"/>
      <c r="AI36" s="75"/>
      <c r="AJ36" s="75"/>
      <c r="AK36" s="75"/>
      <c r="AL36" s="75"/>
      <c r="AM36" s="75"/>
      <c r="AN36" s="75"/>
      <c r="AO36" s="75"/>
      <c r="AP36" s="75"/>
      <c r="AQ36" s="75"/>
      <c r="AR36" s="75"/>
    </row>
    <row r="37" spans="1:44" s="174" customFormat="1" x14ac:dyDescent="0.25">
      <c r="A37" s="77"/>
      <c r="B37" s="77"/>
      <c r="C37" s="77"/>
      <c r="D37" s="77"/>
      <c r="E37" s="77"/>
      <c r="F37" s="77"/>
      <c r="G37" s="77"/>
      <c r="H37" s="77"/>
      <c r="I37" s="77"/>
      <c r="J37" s="77"/>
      <c r="K37" s="77"/>
      <c r="L37" s="77"/>
      <c r="M37" s="77"/>
      <c r="N37" s="77"/>
      <c r="O37" s="77"/>
      <c r="P37" s="77"/>
      <c r="Q37" s="77"/>
      <c r="R37" s="77"/>
      <c r="S37" s="77"/>
      <c r="T37" s="77"/>
      <c r="U37" s="77"/>
      <c r="V37" s="6"/>
      <c r="W37" s="77"/>
      <c r="X37" s="77"/>
      <c r="Y37" s="77"/>
      <c r="Z37" s="77"/>
      <c r="AA37" s="77"/>
      <c r="AB37" s="77"/>
      <c r="AC37" s="6"/>
      <c r="AD37" s="75"/>
      <c r="AE37" s="75"/>
      <c r="AF37" s="75"/>
      <c r="AG37" s="75"/>
      <c r="AH37" s="75"/>
      <c r="AI37" s="75"/>
      <c r="AJ37" s="75"/>
      <c r="AK37" s="75"/>
      <c r="AL37" s="75"/>
      <c r="AM37" s="75"/>
      <c r="AN37" s="75"/>
      <c r="AO37" s="75"/>
      <c r="AP37" s="75"/>
      <c r="AQ37" s="75"/>
      <c r="AR37" s="75"/>
    </row>
  </sheetData>
  <conditionalFormatting sqref="A1:AN1 A37:AN37 AD3:AJ3 G8:G16 I12:K16 N8:N16 U8:U16 AB8:AB16 G26:G34 N26:N34 P26:R34 U26:U34 AB26:AB34 C18:AC19 I17 W8:W17 P8:P17 A36:AD36 A26:B35 I26:I35 W26:W35 P35 AB20:AC20 A8:B20 G20:I20 N20:P20 U20:W20 A2:B2 AB2:AN2 G2:I2 N2:P2 U2:W2 AK3:AK16 AO19:AO37 A3:AC4 A21:AC22 AP1:AR37 AF19:AN36 AO1:AO2 Y8:Y16 K26:K34 R8:R16 D26:D34 Y26:Y34 I8:I11 K8:K11 D8:D16 AD4:AD35 AI4:AJ15 A7:AC7 E6:AC6 A25:AC25 A24:P24 S24:AC24 A5:B6 Y5:AC5 A23:E23 Y23:AC23">
    <cfRule type="cellIs" dxfId="2075" priority="397" operator="equal">
      <formula>"Home"</formula>
    </cfRule>
    <cfRule type="cellIs" dxfId="2074" priority="398" operator="equal">
      <formula>"Away"</formula>
    </cfRule>
  </conditionalFormatting>
  <conditionalFormatting sqref="X20 Q20 J20">
    <cfRule type="cellIs" dxfId="2073" priority="396" operator="equal">
      <formula>"Need Picks"</formula>
    </cfRule>
  </conditionalFormatting>
  <conditionalFormatting sqref="X20 Q20 J20">
    <cfRule type="cellIs" dxfId="2072" priority="394" operator="equal">
      <formula>"Home"</formula>
    </cfRule>
    <cfRule type="cellIs" dxfId="2071" priority="395" operator="equal">
      <formula>"Away"</formula>
    </cfRule>
  </conditionalFormatting>
  <conditionalFormatting sqref="Z20 S20 L20">
    <cfRule type="cellIs" dxfId="2070" priority="393" operator="equal">
      <formula>"F"</formula>
    </cfRule>
  </conditionalFormatting>
  <conditionalFormatting sqref="C20">
    <cfRule type="cellIs" dxfId="2069" priority="392" operator="equal">
      <formula>"Need Picks"</formula>
    </cfRule>
  </conditionalFormatting>
  <conditionalFormatting sqref="C20">
    <cfRule type="cellIs" dxfId="2068" priority="390" operator="equal">
      <formula>"Home"</formula>
    </cfRule>
    <cfRule type="cellIs" dxfId="2067" priority="391" operator="equal">
      <formula>"Away"</formula>
    </cfRule>
  </conditionalFormatting>
  <conditionalFormatting sqref="E20">
    <cfRule type="cellIs" dxfId="2066" priority="389" operator="equal">
      <formula>"F"</formula>
    </cfRule>
  </conditionalFormatting>
  <conditionalFormatting sqref="X2 Q2 J2">
    <cfRule type="cellIs" dxfId="2065" priority="388" operator="equal">
      <formula>"Need Picks"</formula>
    </cfRule>
  </conditionalFormatting>
  <conditionalFormatting sqref="X2 Q2 J2">
    <cfRule type="cellIs" dxfId="2064" priority="386" operator="equal">
      <formula>"Home"</formula>
    </cfRule>
    <cfRule type="cellIs" dxfId="2063" priority="387" operator="equal">
      <formula>"Away"</formula>
    </cfRule>
  </conditionalFormatting>
  <conditionalFormatting sqref="Z2 S2 L2">
    <cfRule type="cellIs" dxfId="2062" priority="385" operator="equal">
      <formula>"F"</formula>
    </cfRule>
  </conditionalFormatting>
  <conditionalFormatting sqref="C2">
    <cfRule type="cellIs" dxfId="2061" priority="384" operator="equal">
      <formula>"Need Picks"</formula>
    </cfRule>
  </conditionalFormatting>
  <conditionalFormatting sqref="C2">
    <cfRule type="cellIs" dxfId="2060" priority="382" operator="equal">
      <formula>"Home"</formula>
    </cfRule>
    <cfRule type="cellIs" dxfId="2059" priority="383" operator="equal">
      <formula>"Away"</formula>
    </cfRule>
  </conditionalFormatting>
  <conditionalFormatting sqref="E2">
    <cfRule type="cellIs" dxfId="2058" priority="381" operator="equal">
      <formula>"F"</formula>
    </cfRule>
  </conditionalFormatting>
  <conditionalFormatting sqref="AE19:AE36">
    <cfRule type="cellIs" dxfId="2057" priority="379" operator="equal">
      <formula>"Home"</formula>
    </cfRule>
    <cfRule type="cellIs" dxfId="2056" priority="380" operator="equal">
      <formula>"Away"</formula>
    </cfRule>
  </conditionalFormatting>
  <conditionalFormatting sqref="AK17:AK18">
    <cfRule type="cellIs" dxfId="2055" priority="377" operator="equal">
      <formula>"Home"</formula>
    </cfRule>
    <cfRule type="cellIs" dxfId="2054" priority="378" operator="equal">
      <formula>"Away"</formula>
    </cfRule>
  </conditionalFormatting>
  <conditionalFormatting sqref="AL4:AL5">
    <cfRule type="containsText" dxfId="2053" priority="376" stopIfTrue="1" operator="containsText" text="Week">
      <formula>NOT(ISERROR(SEARCH("Week",AL4)))</formula>
    </cfRule>
  </conditionalFormatting>
  <conditionalFormatting sqref="AL4:AL5">
    <cfRule type="containsText" dxfId="2052" priority="373" stopIfTrue="1" operator="containsText" text="day">
      <formula>NOT(ISERROR(SEARCH("day",AL4)))</formula>
    </cfRule>
    <cfRule type="containsText" dxfId="2051" priority="374" stopIfTrue="1" operator="containsText" text="Week">
      <formula>NOT(ISERROR(SEARCH("Week",AL4)))</formula>
    </cfRule>
    <cfRule type="containsText" dxfId="2050" priority="375" stopIfTrue="1" operator="containsText" text="2018">
      <formula>NOT(ISERROR(SEARCH("2018",AL4)))</formula>
    </cfRule>
  </conditionalFormatting>
  <conditionalFormatting sqref="AN4:AN5">
    <cfRule type="containsText" dxfId="2049" priority="372" stopIfTrue="1" operator="containsText" text="Week">
      <formula>NOT(ISERROR(SEARCH("Week",AN4)))</formula>
    </cfRule>
  </conditionalFormatting>
  <conditionalFormatting sqref="AN4:AN5">
    <cfRule type="containsText" dxfId="2048" priority="369" stopIfTrue="1" operator="containsText" text="day">
      <formula>NOT(ISERROR(SEARCH("day",AN4)))</formula>
    </cfRule>
    <cfRule type="containsText" dxfId="2047" priority="370" stopIfTrue="1" operator="containsText" text="Week">
      <formula>NOT(ISERROR(SEARCH("Week",AN4)))</formula>
    </cfRule>
    <cfRule type="containsText" dxfId="2046" priority="371" stopIfTrue="1" operator="containsText" text="2018">
      <formula>NOT(ISERROR(SEARCH("2018",AN4)))</formula>
    </cfRule>
  </conditionalFormatting>
  <conditionalFormatting sqref="AL7:AL9">
    <cfRule type="containsText" dxfId="2045" priority="368" stopIfTrue="1" operator="containsText" text="Week">
      <formula>NOT(ISERROR(SEARCH("Week",AL7)))</formula>
    </cfRule>
  </conditionalFormatting>
  <conditionalFormatting sqref="AL7:AL9">
    <cfRule type="containsText" dxfId="2044" priority="365" stopIfTrue="1" operator="containsText" text="day">
      <formula>NOT(ISERROR(SEARCH("day",AL7)))</formula>
    </cfRule>
    <cfRule type="containsText" dxfId="2043" priority="366" stopIfTrue="1" operator="containsText" text="Week">
      <formula>NOT(ISERROR(SEARCH("Week",AL7)))</formula>
    </cfRule>
    <cfRule type="containsText" dxfId="2042" priority="367" stopIfTrue="1" operator="containsText" text="2018">
      <formula>NOT(ISERROR(SEARCH("2018",AL7)))</formula>
    </cfRule>
  </conditionalFormatting>
  <conditionalFormatting sqref="AL16:AL17">
    <cfRule type="containsText" dxfId="2041" priority="364" stopIfTrue="1" operator="containsText" text="Week">
      <formula>NOT(ISERROR(SEARCH("Week",AL16)))</formula>
    </cfRule>
  </conditionalFormatting>
  <conditionalFormatting sqref="AL16:AL17">
    <cfRule type="containsText" dxfId="2040" priority="361" stopIfTrue="1" operator="containsText" text="day">
      <formula>NOT(ISERROR(SEARCH("day",AL16)))</formula>
    </cfRule>
    <cfRule type="containsText" dxfId="2039" priority="362" stopIfTrue="1" operator="containsText" text="Week">
      <formula>NOT(ISERROR(SEARCH("Week",AL16)))</formula>
    </cfRule>
    <cfRule type="containsText" dxfId="2038" priority="363" stopIfTrue="1" operator="containsText" text="2018">
      <formula>NOT(ISERROR(SEARCH("2018",AL16)))</formula>
    </cfRule>
  </conditionalFormatting>
  <conditionalFormatting sqref="AL17">
    <cfRule type="containsText" dxfId="2037" priority="360" stopIfTrue="1" operator="containsText" text="Week">
      <formula>NOT(ISERROR(SEARCH("Week",AL17)))</formula>
    </cfRule>
  </conditionalFormatting>
  <conditionalFormatting sqref="AL17">
    <cfRule type="containsText" dxfId="2036" priority="357" stopIfTrue="1" operator="containsText" text="day">
      <formula>NOT(ISERROR(SEARCH("day",AL17)))</formula>
    </cfRule>
    <cfRule type="containsText" dxfId="2035" priority="358" stopIfTrue="1" operator="containsText" text="Week">
      <formula>NOT(ISERROR(SEARCH("Week",AL17)))</formula>
    </cfRule>
    <cfRule type="containsText" dxfId="2034" priority="359" stopIfTrue="1" operator="containsText" text="2018">
      <formula>NOT(ISERROR(SEARCH("2018",AL17)))</formula>
    </cfRule>
  </conditionalFormatting>
  <conditionalFormatting sqref="AL8">
    <cfRule type="containsText" dxfId="2033" priority="356" stopIfTrue="1" operator="containsText" text="Week">
      <formula>NOT(ISERROR(SEARCH("Week",AL8)))</formula>
    </cfRule>
  </conditionalFormatting>
  <conditionalFormatting sqref="AL8">
    <cfRule type="containsText" dxfId="2032" priority="353" stopIfTrue="1" operator="containsText" text="day">
      <formula>NOT(ISERROR(SEARCH("day",AL8)))</formula>
    </cfRule>
    <cfRule type="containsText" dxfId="2031" priority="354" stopIfTrue="1" operator="containsText" text="Week">
      <formula>NOT(ISERROR(SEARCH("Week",AL8)))</formula>
    </cfRule>
    <cfRule type="containsText" dxfId="2030" priority="355" stopIfTrue="1" operator="containsText" text="2018">
      <formula>NOT(ISERROR(SEARCH("2018",AL8)))</formula>
    </cfRule>
  </conditionalFormatting>
  <conditionalFormatting sqref="AN4">
    <cfRule type="containsText" dxfId="2029" priority="352" stopIfTrue="1" operator="containsText" text="Week">
      <formula>NOT(ISERROR(SEARCH("Week",AN4)))</formula>
    </cfRule>
  </conditionalFormatting>
  <conditionalFormatting sqref="AN4">
    <cfRule type="containsText" dxfId="2028" priority="349" stopIfTrue="1" operator="containsText" text="day">
      <formula>NOT(ISERROR(SEARCH("day",AN4)))</formula>
    </cfRule>
    <cfRule type="containsText" dxfId="2027" priority="350" stopIfTrue="1" operator="containsText" text="Week">
      <formula>NOT(ISERROR(SEARCH("Week",AN4)))</formula>
    </cfRule>
    <cfRule type="containsText" dxfId="2026" priority="351" stopIfTrue="1" operator="containsText" text="2018">
      <formula>NOT(ISERROR(SEARCH("2018",AN4)))</formula>
    </cfRule>
  </conditionalFormatting>
  <conditionalFormatting sqref="AL5">
    <cfRule type="containsText" dxfId="2025" priority="348" stopIfTrue="1" operator="containsText" text="Week">
      <formula>NOT(ISERROR(SEARCH("Week",AL5)))</formula>
    </cfRule>
  </conditionalFormatting>
  <conditionalFormatting sqref="AL5">
    <cfRule type="containsText" dxfId="2024" priority="345" stopIfTrue="1" operator="containsText" text="day">
      <formula>NOT(ISERROR(SEARCH("day",AL5)))</formula>
    </cfRule>
    <cfRule type="containsText" dxfId="2023" priority="346" stopIfTrue="1" operator="containsText" text="Week">
      <formula>NOT(ISERROR(SEARCH("Week",AL5)))</formula>
    </cfRule>
    <cfRule type="containsText" dxfId="2022" priority="347" stopIfTrue="1" operator="containsText" text="2018">
      <formula>NOT(ISERROR(SEARCH("2018",AL5)))</formula>
    </cfRule>
  </conditionalFormatting>
  <conditionalFormatting sqref="AL18">
    <cfRule type="containsText" dxfId="2021" priority="344" stopIfTrue="1" operator="containsText" text="Week">
      <formula>NOT(ISERROR(SEARCH("Week",AL18)))</formula>
    </cfRule>
  </conditionalFormatting>
  <conditionalFormatting sqref="AL18">
    <cfRule type="containsText" dxfId="2020" priority="341" stopIfTrue="1" operator="containsText" text="day">
      <formula>NOT(ISERROR(SEARCH("day",AL18)))</formula>
    </cfRule>
    <cfRule type="containsText" dxfId="2019" priority="342" stopIfTrue="1" operator="containsText" text="Week">
      <formula>NOT(ISERROR(SEARCH("Week",AL18)))</formula>
    </cfRule>
    <cfRule type="containsText" dxfId="2018" priority="343" stopIfTrue="1" operator="containsText" text="2018">
      <formula>NOT(ISERROR(SEARCH("2018",AL18)))</formula>
    </cfRule>
  </conditionalFormatting>
  <conditionalFormatting sqref="AL5">
    <cfRule type="containsText" dxfId="2017" priority="340" stopIfTrue="1" operator="containsText" text="Week">
      <formula>NOT(ISERROR(SEARCH("Week",AL5)))</formula>
    </cfRule>
  </conditionalFormatting>
  <conditionalFormatting sqref="AL5">
    <cfRule type="containsText" dxfId="2016" priority="337" stopIfTrue="1" operator="containsText" text="day">
      <formula>NOT(ISERROR(SEARCH("day",AL5)))</formula>
    </cfRule>
    <cfRule type="containsText" dxfId="2015" priority="338" stopIfTrue="1" operator="containsText" text="Week">
      <formula>NOT(ISERROR(SEARCH("Week",AL5)))</formula>
    </cfRule>
    <cfRule type="containsText" dxfId="2014" priority="339" stopIfTrue="1" operator="containsText" text="2018">
      <formula>NOT(ISERROR(SEARCH("2018",AL5)))</formula>
    </cfRule>
  </conditionalFormatting>
  <conditionalFormatting sqref="AL18">
    <cfRule type="containsText" dxfId="2013" priority="336" stopIfTrue="1" operator="containsText" text="Week">
      <formula>NOT(ISERROR(SEARCH("Week",AL18)))</formula>
    </cfRule>
  </conditionalFormatting>
  <conditionalFormatting sqref="AL18">
    <cfRule type="containsText" dxfId="2012" priority="333" stopIfTrue="1" operator="containsText" text="day">
      <formula>NOT(ISERROR(SEARCH("day",AL18)))</formula>
    </cfRule>
    <cfRule type="containsText" dxfId="2011" priority="334" stopIfTrue="1" operator="containsText" text="Week">
      <formula>NOT(ISERROR(SEARCH("Week",AL18)))</formula>
    </cfRule>
    <cfRule type="containsText" dxfId="2010" priority="335" stopIfTrue="1" operator="containsText" text="2018">
      <formula>NOT(ISERROR(SEARCH("2018",AL18)))</formula>
    </cfRule>
  </conditionalFormatting>
  <conditionalFormatting sqref="AL18">
    <cfRule type="containsText" dxfId="2009" priority="332" stopIfTrue="1" operator="containsText" text="Week">
      <formula>NOT(ISERROR(SEARCH("Week",AL18)))</formula>
    </cfRule>
  </conditionalFormatting>
  <conditionalFormatting sqref="AL18">
    <cfRule type="containsText" dxfId="2008" priority="329" stopIfTrue="1" operator="containsText" text="day">
      <formula>NOT(ISERROR(SEARCH("day",AL18)))</formula>
    </cfRule>
    <cfRule type="containsText" dxfId="2007" priority="330" stopIfTrue="1" operator="containsText" text="Week">
      <formula>NOT(ISERROR(SEARCH("Week",AL18)))</formula>
    </cfRule>
    <cfRule type="containsText" dxfId="2006" priority="331" stopIfTrue="1" operator="containsText" text="2018">
      <formula>NOT(ISERROR(SEARCH("2018",AL18)))</formula>
    </cfRule>
  </conditionalFormatting>
  <conditionalFormatting sqref="AL18">
    <cfRule type="containsText" dxfId="2005" priority="328" stopIfTrue="1" operator="containsText" text="Week">
      <formula>NOT(ISERROR(SEARCH("Week",AL18)))</formula>
    </cfRule>
  </conditionalFormatting>
  <conditionalFormatting sqref="AL18">
    <cfRule type="containsText" dxfId="2004" priority="325" stopIfTrue="1" operator="containsText" text="day">
      <formula>NOT(ISERROR(SEARCH("day",AL18)))</formula>
    </cfRule>
    <cfRule type="containsText" dxfId="2003" priority="326" stopIfTrue="1" operator="containsText" text="Week">
      <formula>NOT(ISERROR(SEARCH("Week",AL18)))</formula>
    </cfRule>
    <cfRule type="containsText" dxfId="2002" priority="327" stopIfTrue="1" operator="containsText" text="2018">
      <formula>NOT(ISERROR(SEARCH("2018",AL18)))</formula>
    </cfRule>
  </conditionalFormatting>
  <conditionalFormatting sqref="AL6">
    <cfRule type="containsText" dxfId="2001" priority="324" stopIfTrue="1" operator="containsText" text="Week">
      <formula>NOT(ISERROR(SEARCH("Week",AL6)))</formula>
    </cfRule>
  </conditionalFormatting>
  <conditionalFormatting sqref="AL6">
    <cfRule type="containsText" dxfId="2000" priority="321" stopIfTrue="1" operator="containsText" text="day">
      <formula>NOT(ISERROR(SEARCH("day",AL6)))</formula>
    </cfRule>
    <cfRule type="containsText" dxfId="1999" priority="322" stopIfTrue="1" operator="containsText" text="Week">
      <formula>NOT(ISERROR(SEARCH("Week",AL6)))</formula>
    </cfRule>
    <cfRule type="containsText" dxfId="1998" priority="323" stopIfTrue="1" operator="containsText" text="2018">
      <formula>NOT(ISERROR(SEARCH("2018",AL6)))</formula>
    </cfRule>
  </conditionalFormatting>
  <conditionalFormatting sqref="AN9">
    <cfRule type="containsText" dxfId="1997" priority="320" stopIfTrue="1" operator="containsText" text="Week">
      <formula>NOT(ISERROR(SEARCH("Week",AN9)))</formula>
    </cfRule>
  </conditionalFormatting>
  <conditionalFormatting sqref="AN9">
    <cfRule type="containsText" dxfId="1996" priority="317" stopIfTrue="1" operator="containsText" text="day">
      <formula>NOT(ISERROR(SEARCH("day",AN9)))</formula>
    </cfRule>
    <cfRule type="containsText" dxfId="1995" priority="318" stopIfTrue="1" operator="containsText" text="Week">
      <formula>NOT(ISERROR(SEARCH("Week",AN9)))</formula>
    </cfRule>
    <cfRule type="containsText" dxfId="1994" priority="319" stopIfTrue="1" operator="containsText" text="2018">
      <formula>NOT(ISERROR(SEARCH("2018",AN9)))</formula>
    </cfRule>
  </conditionalFormatting>
  <conditionalFormatting sqref="AN7">
    <cfRule type="containsText" dxfId="1993" priority="316" stopIfTrue="1" operator="containsText" text="Week">
      <formula>NOT(ISERROR(SEARCH("Week",AN7)))</formula>
    </cfRule>
  </conditionalFormatting>
  <conditionalFormatting sqref="AN7">
    <cfRule type="containsText" dxfId="1992" priority="313" stopIfTrue="1" operator="containsText" text="day">
      <formula>NOT(ISERROR(SEARCH("day",AN7)))</formula>
    </cfRule>
    <cfRule type="containsText" dxfId="1991" priority="314" stopIfTrue="1" operator="containsText" text="Week">
      <formula>NOT(ISERROR(SEARCH("Week",AN7)))</formula>
    </cfRule>
    <cfRule type="containsText" dxfId="1990" priority="315" stopIfTrue="1" operator="containsText" text="2018">
      <formula>NOT(ISERROR(SEARCH("2018",AN7)))</formula>
    </cfRule>
  </conditionalFormatting>
  <conditionalFormatting sqref="AN8">
    <cfRule type="containsText" dxfId="1989" priority="312" stopIfTrue="1" operator="containsText" text="Week">
      <formula>NOT(ISERROR(SEARCH("Week",AN8)))</formula>
    </cfRule>
  </conditionalFormatting>
  <conditionalFormatting sqref="AN8">
    <cfRule type="containsText" dxfId="1988" priority="309" stopIfTrue="1" operator="containsText" text="day">
      <formula>NOT(ISERROR(SEARCH("day",AN8)))</formula>
    </cfRule>
    <cfRule type="containsText" dxfId="1987" priority="310" stopIfTrue="1" operator="containsText" text="Week">
      <formula>NOT(ISERROR(SEARCH("Week",AN8)))</formula>
    </cfRule>
    <cfRule type="containsText" dxfId="1986" priority="311" stopIfTrue="1" operator="containsText" text="2018">
      <formula>NOT(ISERROR(SEARCH("2018",AN8)))</formula>
    </cfRule>
  </conditionalFormatting>
  <conditionalFormatting sqref="AN8">
    <cfRule type="containsText" dxfId="1985" priority="308" stopIfTrue="1" operator="containsText" text="Week">
      <formula>NOT(ISERROR(SEARCH("Week",AN8)))</formula>
    </cfRule>
  </conditionalFormatting>
  <conditionalFormatting sqref="AN8">
    <cfRule type="containsText" dxfId="1984" priority="305" stopIfTrue="1" operator="containsText" text="day">
      <formula>NOT(ISERROR(SEARCH("day",AN8)))</formula>
    </cfRule>
    <cfRule type="containsText" dxfId="1983" priority="306" stopIfTrue="1" operator="containsText" text="Week">
      <formula>NOT(ISERROR(SEARCH("Week",AN8)))</formula>
    </cfRule>
    <cfRule type="containsText" dxfId="1982" priority="307" stopIfTrue="1" operator="containsText" text="2018">
      <formula>NOT(ISERROR(SEARCH("2018",AN8)))</formula>
    </cfRule>
  </conditionalFormatting>
  <conditionalFormatting sqref="AN12">
    <cfRule type="containsText" dxfId="1981" priority="304" stopIfTrue="1" operator="containsText" text="Week">
      <formula>NOT(ISERROR(SEARCH("Week",AN12)))</formula>
    </cfRule>
  </conditionalFormatting>
  <conditionalFormatting sqref="AN12">
    <cfRule type="containsText" dxfId="1980" priority="301" stopIfTrue="1" operator="containsText" text="day">
      <formula>NOT(ISERROR(SEARCH("day",AN12)))</formula>
    </cfRule>
    <cfRule type="containsText" dxfId="1979" priority="302" stopIfTrue="1" operator="containsText" text="Week">
      <formula>NOT(ISERROR(SEARCH("Week",AN12)))</formula>
    </cfRule>
    <cfRule type="containsText" dxfId="1978" priority="303" stopIfTrue="1" operator="containsText" text="2018">
      <formula>NOT(ISERROR(SEARCH("2018",AN12)))</formula>
    </cfRule>
  </conditionalFormatting>
  <conditionalFormatting sqref="AN12">
    <cfRule type="containsText" dxfId="1977" priority="300" stopIfTrue="1" operator="containsText" text="Week">
      <formula>NOT(ISERROR(SEARCH("Week",AN12)))</formula>
    </cfRule>
  </conditionalFormatting>
  <conditionalFormatting sqref="AN12">
    <cfRule type="containsText" dxfId="1976" priority="297" stopIfTrue="1" operator="containsText" text="day">
      <formula>NOT(ISERROR(SEARCH("day",AN12)))</formula>
    </cfRule>
    <cfRule type="containsText" dxfId="1975" priority="298" stopIfTrue="1" operator="containsText" text="Week">
      <formula>NOT(ISERROR(SEARCH("Week",AN12)))</formula>
    </cfRule>
    <cfRule type="containsText" dxfId="1974" priority="299" stopIfTrue="1" operator="containsText" text="2018">
      <formula>NOT(ISERROR(SEARCH("2018",AN12)))</formula>
    </cfRule>
  </conditionalFormatting>
  <conditionalFormatting sqref="AL4">
    <cfRule type="containsText" dxfId="1973" priority="296" stopIfTrue="1" operator="containsText" text="Week">
      <formula>NOT(ISERROR(SEARCH("Week",AL4)))</formula>
    </cfRule>
  </conditionalFormatting>
  <conditionalFormatting sqref="AL4">
    <cfRule type="containsText" dxfId="1972" priority="293" stopIfTrue="1" operator="containsText" text="day">
      <formula>NOT(ISERROR(SEARCH("day",AL4)))</formula>
    </cfRule>
    <cfRule type="containsText" dxfId="1971" priority="294" stopIfTrue="1" operator="containsText" text="Week">
      <formula>NOT(ISERROR(SEARCH("Week",AL4)))</formula>
    </cfRule>
    <cfRule type="containsText" dxfId="1970" priority="295" stopIfTrue="1" operator="containsText" text="2018">
      <formula>NOT(ISERROR(SEARCH("2018",AL4)))</formula>
    </cfRule>
  </conditionalFormatting>
  <conditionalFormatting sqref="AL4">
    <cfRule type="containsText" dxfId="1969" priority="292" stopIfTrue="1" operator="containsText" text="Week">
      <formula>NOT(ISERROR(SEARCH("Week",AL4)))</formula>
    </cfRule>
  </conditionalFormatting>
  <conditionalFormatting sqref="AL4">
    <cfRule type="containsText" dxfId="1968" priority="289" stopIfTrue="1" operator="containsText" text="day">
      <formula>NOT(ISERROR(SEARCH("day",AL4)))</formula>
    </cfRule>
    <cfRule type="containsText" dxfId="1967" priority="290" stopIfTrue="1" operator="containsText" text="Week">
      <formula>NOT(ISERROR(SEARCH("Week",AL4)))</formula>
    </cfRule>
    <cfRule type="containsText" dxfId="1966" priority="291" stopIfTrue="1" operator="containsText" text="2018">
      <formula>NOT(ISERROR(SEARCH("2018",AL4)))</formula>
    </cfRule>
  </conditionalFormatting>
  <conditionalFormatting sqref="AL4">
    <cfRule type="containsText" dxfId="1965" priority="288" stopIfTrue="1" operator="containsText" text="Week">
      <formula>NOT(ISERROR(SEARCH("Week",AL4)))</formula>
    </cfRule>
  </conditionalFormatting>
  <conditionalFormatting sqref="AL4">
    <cfRule type="containsText" dxfId="1964" priority="285" stopIfTrue="1" operator="containsText" text="day">
      <formula>NOT(ISERROR(SEARCH("day",AL4)))</formula>
    </cfRule>
    <cfRule type="containsText" dxfId="1963" priority="286" stopIfTrue="1" operator="containsText" text="Week">
      <formula>NOT(ISERROR(SEARCH("Week",AL4)))</formula>
    </cfRule>
    <cfRule type="containsText" dxfId="1962" priority="287" stopIfTrue="1" operator="containsText" text="2018">
      <formula>NOT(ISERROR(SEARCH("2018",AL4)))</formula>
    </cfRule>
  </conditionalFormatting>
  <conditionalFormatting sqref="AN10">
    <cfRule type="containsText" dxfId="1961" priority="284" stopIfTrue="1" operator="containsText" text="Week">
      <formula>NOT(ISERROR(SEARCH("Week",AN10)))</formula>
    </cfRule>
  </conditionalFormatting>
  <conditionalFormatting sqref="AN10">
    <cfRule type="containsText" dxfId="1960" priority="281" stopIfTrue="1" operator="containsText" text="day">
      <formula>NOT(ISERROR(SEARCH("day",AN10)))</formula>
    </cfRule>
    <cfRule type="containsText" dxfId="1959" priority="282" stopIfTrue="1" operator="containsText" text="Week">
      <formula>NOT(ISERROR(SEARCH("Week",AN10)))</formula>
    </cfRule>
    <cfRule type="containsText" dxfId="1958" priority="283" stopIfTrue="1" operator="containsText" text="2018">
      <formula>NOT(ISERROR(SEARCH("2018",AN10)))</formula>
    </cfRule>
  </conditionalFormatting>
  <conditionalFormatting sqref="AN10">
    <cfRule type="containsText" dxfId="1957" priority="280" stopIfTrue="1" operator="containsText" text="Week">
      <formula>NOT(ISERROR(SEARCH("Week",AN10)))</formula>
    </cfRule>
  </conditionalFormatting>
  <conditionalFormatting sqref="AN10">
    <cfRule type="containsText" dxfId="1956" priority="277" stopIfTrue="1" operator="containsText" text="day">
      <formula>NOT(ISERROR(SEARCH("day",AN10)))</formula>
    </cfRule>
    <cfRule type="containsText" dxfId="1955" priority="278" stopIfTrue="1" operator="containsText" text="Week">
      <formula>NOT(ISERROR(SEARCH("Week",AN10)))</formula>
    </cfRule>
    <cfRule type="containsText" dxfId="1954" priority="279" stopIfTrue="1" operator="containsText" text="2018">
      <formula>NOT(ISERROR(SEARCH("2018",AN10)))</formula>
    </cfRule>
  </conditionalFormatting>
  <conditionalFormatting sqref="AN10">
    <cfRule type="containsText" dxfId="1953" priority="276" stopIfTrue="1" operator="containsText" text="Week">
      <formula>NOT(ISERROR(SEARCH("Week",AN10)))</formula>
    </cfRule>
  </conditionalFormatting>
  <conditionalFormatting sqref="AN10">
    <cfRule type="containsText" dxfId="1952" priority="273" stopIfTrue="1" operator="containsText" text="day">
      <formula>NOT(ISERROR(SEARCH("day",AN10)))</formula>
    </cfRule>
    <cfRule type="containsText" dxfId="1951" priority="274" stopIfTrue="1" operator="containsText" text="Week">
      <formula>NOT(ISERROR(SEARCH("Week",AN10)))</formula>
    </cfRule>
    <cfRule type="containsText" dxfId="1950" priority="275" stopIfTrue="1" operator="containsText" text="2018">
      <formula>NOT(ISERROR(SEARCH("2018",AN10)))</formula>
    </cfRule>
  </conditionalFormatting>
  <conditionalFormatting sqref="AN14">
    <cfRule type="containsText" dxfId="1949" priority="272" stopIfTrue="1" operator="containsText" text="Week">
      <formula>NOT(ISERROR(SEARCH("Week",AN14)))</formula>
    </cfRule>
  </conditionalFormatting>
  <conditionalFormatting sqref="AN14">
    <cfRule type="containsText" dxfId="1948" priority="269" stopIfTrue="1" operator="containsText" text="day">
      <formula>NOT(ISERROR(SEARCH("day",AN14)))</formula>
    </cfRule>
    <cfRule type="containsText" dxfId="1947" priority="270" stopIfTrue="1" operator="containsText" text="Week">
      <formula>NOT(ISERROR(SEARCH("Week",AN14)))</formula>
    </cfRule>
    <cfRule type="containsText" dxfId="1946" priority="271" stopIfTrue="1" operator="containsText" text="2018">
      <formula>NOT(ISERROR(SEARCH("2018",AN14)))</formula>
    </cfRule>
  </conditionalFormatting>
  <conditionalFormatting sqref="AL7">
    <cfRule type="containsText" dxfId="1945" priority="268" stopIfTrue="1" operator="containsText" text="Week">
      <formula>NOT(ISERROR(SEARCH("Week",AL7)))</formula>
    </cfRule>
  </conditionalFormatting>
  <conditionalFormatting sqref="AL7">
    <cfRule type="containsText" dxfId="1944" priority="265" stopIfTrue="1" operator="containsText" text="day">
      <formula>NOT(ISERROR(SEARCH("day",AL7)))</formula>
    </cfRule>
    <cfRule type="containsText" dxfId="1943" priority="266" stopIfTrue="1" operator="containsText" text="Week">
      <formula>NOT(ISERROR(SEARCH("Week",AL7)))</formula>
    </cfRule>
    <cfRule type="containsText" dxfId="1942" priority="267" stopIfTrue="1" operator="containsText" text="2018">
      <formula>NOT(ISERROR(SEARCH("2018",AL7)))</formula>
    </cfRule>
  </conditionalFormatting>
  <conditionalFormatting sqref="AN5">
    <cfRule type="containsText" dxfId="1941" priority="264" stopIfTrue="1" operator="containsText" text="Week">
      <formula>NOT(ISERROR(SEARCH("Week",AN5)))</formula>
    </cfRule>
  </conditionalFormatting>
  <conditionalFormatting sqref="AN5">
    <cfRule type="containsText" dxfId="1940" priority="261" stopIfTrue="1" operator="containsText" text="day">
      <formula>NOT(ISERROR(SEARCH("day",AN5)))</formula>
    </cfRule>
    <cfRule type="containsText" dxfId="1939" priority="262" stopIfTrue="1" operator="containsText" text="Week">
      <formula>NOT(ISERROR(SEARCH("Week",AN5)))</formula>
    </cfRule>
    <cfRule type="containsText" dxfId="1938" priority="263" stopIfTrue="1" operator="containsText" text="2018">
      <formula>NOT(ISERROR(SEARCH("2018",AN5)))</formula>
    </cfRule>
  </conditionalFormatting>
  <conditionalFormatting sqref="AL7">
    <cfRule type="containsText" dxfId="1937" priority="260" stopIfTrue="1" operator="containsText" text="Week">
      <formula>NOT(ISERROR(SEARCH("Week",AL7)))</formula>
    </cfRule>
  </conditionalFormatting>
  <conditionalFormatting sqref="AL7">
    <cfRule type="containsText" dxfId="1936" priority="257" stopIfTrue="1" operator="containsText" text="day">
      <formula>NOT(ISERROR(SEARCH("day",AL7)))</formula>
    </cfRule>
    <cfRule type="containsText" dxfId="1935" priority="258" stopIfTrue="1" operator="containsText" text="Week">
      <formula>NOT(ISERROR(SEARCH("Week",AL7)))</formula>
    </cfRule>
    <cfRule type="containsText" dxfId="1934" priority="259" stopIfTrue="1" operator="containsText" text="2018">
      <formula>NOT(ISERROR(SEARCH("2018",AL7)))</formula>
    </cfRule>
  </conditionalFormatting>
  <conditionalFormatting sqref="AN5">
    <cfRule type="containsText" dxfId="1933" priority="256" stopIfTrue="1" operator="containsText" text="Week">
      <formula>NOT(ISERROR(SEARCH("Week",AN5)))</formula>
    </cfRule>
  </conditionalFormatting>
  <conditionalFormatting sqref="AN5">
    <cfRule type="containsText" dxfId="1932" priority="253" stopIfTrue="1" operator="containsText" text="day">
      <formula>NOT(ISERROR(SEARCH("day",AN5)))</formula>
    </cfRule>
    <cfRule type="containsText" dxfId="1931" priority="254" stopIfTrue="1" operator="containsText" text="Week">
      <formula>NOT(ISERROR(SEARCH("Week",AN5)))</formula>
    </cfRule>
    <cfRule type="containsText" dxfId="1930" priority="255" stopIfTrue="1" operator="containsText" text="2018">
      <formula>NOT(ISERROR(SEARCH("2018",AN5)))</formula>
    </cfRule>
  </conditionalFormatting>
  <conditionalFormatting sqref="AN11">
    <cfRule type="containsText" dxfId="1929" priority="252" stopIfTrue="1" operator="containsText" text="Week">
      <formula>NOT(ISERROR(SEARCH("Week",AN11)))</formula>
    </cfRule>
  </conditionalFormatting>
  <conditionalFormatting sqref="AN11">
    <cfRule type="containsText" dxfId="1928" priority="249" stopIfTrue="1" operator="containsText" text="day">
      <formula>NOT(ISERROR(SEARCH("day",AN11)))</formula>
    </cfRule>
    <cfRule type="containsText" dxfId="1927" priority="250" stopIfTrue="1" operator="containsText" text="Week">
      <formula>NOT(ISERROR(SEARCH("Week",AN11)))</formula>
    </cfRule>
    <cfRule type="containsText" dxfId="1926" priority="251" stopIfTrue="1" operator="containsText" text="2018">
      <formula>NOT(ISERROR(SEARCH("2018",AN11)))</formula>
    </cfRule>
  </conditionalFormatting>
  <conditionalFormatting sqref="AN6">
    <cfRule type="containsText" dxfId="1925" priority="248" stopIfTrue="1" operator="containsText" text="Week">
      <formula>NOT(ISERROR(SEARCH("Week",AN6)))</formula>
    </cfRule>
  </conditionalFormatting>
  <conditionalFormatting sqref="AN6">
    <cfRule type="containsText" dxfId="1924" priority="245" stopIfTrue="1" operator="containsText" text="day">
      <formula>NOT(ISERROR(SEARCH("day",AN6)))</formula>
    </cfRule>
    <cfRule type="containsText" dxfId="1923" priority="246" stopIfTrue="1" operator="containsText" text="Week">
      <formula>NOT(ISERROR(SEARCH("Week",AN6)))</formula>
    </cfRule>
    <cfRule type="containsText" dxfId="1922" priority="247" stopIfTrue="1" operator="containsText" text="2018">
      <formula>NOT(ISERROR(SEARCH("2018",AN6)))</formula>
    </cfRule>
  </conditionalFormatting>
  <conditionalFormatting sqref="AN6">
    <cfRule type="containsText" dxfId="1921" priority="244" stopIfTrue="1" operator="containsText" text="Week">
      <formula>NOT(ISERROR(SEARCH("Week",AN6)))</formula>
    </cfRule>
  </conditionalFormatting>
  <conditionalFormatting sqref="AN6">
    <cfRule type="containsText" dxfId="1920" priority="241" stopIfTrue="1" operator="containsText" text="day">
      <formula>NOT(ISERROR(SEARCH("day",AN6)))</formula>
    </cfRule>
    <cfRule type="containsText" dxfId="1919" priority="242" stopIfTrue="1" operator="containsText" text="Week">
      <formula>NOT(ISERROR(SEARCH("Week",AN6)))</formula>
    </cfRule>
    <cfRule type="containsText" dxfId="1918" priority="243" stopIfTrue="1" operator="containsText" text="2018">
      <formula>NOT(ISERROR(SEARCH("2018",AN6)))</formula>
    </cfRule>
  </conditionalFormatting>
  <conditionalFormatting sqref="AN6">
    <cfRule type="containsText" dxfId="1917" priority="240" stopIfTrue="1" operator="containsText" text="Week">
      <formula>NOT(ISERROR(SEARCH("Week",AN6)))</formula>
    </cfRule>
  </conditionalFormatting>
  <conditionalFormatting sqref="AN6">
    <cfRule type="containsText" dxfId="1916" priority="237" stopIfTrue="1" operator="containsText" text="day">
      <formula>NOT(ISERROR(SEARCH("day",AN6)))</formula>
    </cfRule>
    <cfRule type="containsText" dxfId="1915" priority="238" stopIfTrue="1" operator="containsText" text="Week">
      <formula>NOT(ISERROR(SEARCH("Week",AN6)))</formula>
    </cfRule>
    <cfRule type="containsText" dxfId="1914" priority="239" stopIfTrue="1" operator="containsText" text="2018">
      <formula>NOT(ISERROR(SEARCH("2018",AN6)))</formula>
    </cfRule>
  </conditionalFormatting>
  <conditionalFormatting sqref="AN11">
    <cfRule type="containsText" dxfId="1913" priority="236" stopIfTrue="1" operator="containsText" text="Week">
      <formula>NOT(ISERROR(SEARCH("Week",AN11)))</formula>
    </cfRule>
  </conditionalFormatting>
  <conditionalFormatting sqref="AN11">
    <cfRule type="containsText" dxfId="1912" priority="233" stopIfTrue="1" operator="containsText" text="day">
      <formula>NOT(ISERROR(SEARCH("day",AN11)))</formula>
    </cfRule>
    <cfRule type="containsText" dxfId="1911" priority="234" stopIfTrue="1" operator="containsText" text="Week">
      <formula>NOT(ISERROR(SEARCH("Week",AN11)))</formula>
    </cfRule>
    <cfRule type="containsText" dxfId="1910" priority="235" stopIfTrue="1" operator="containsText" text="2018">
      <formula>NOT(ISERROR(SEARCH("2018",AN11)))</formula>
    </cfRule>
  </conditionalFormatting>
  <conditionalFormatting sqref="AL11">
    <cfRule type="containsText" dxfId="1909" priority="232" stopIfTrue="1" operator="containsText" text="Week">
      <formula>NOT(ISERROR(SEARCH("Week",AL11)))</formula>
    </cfRule>
  </conditionalFormatting>
  <conditionalFormatting sqref="AL11">
    <cfRule type="containsText" dxfId="1908" priority="229" stopIfTrue="1" operator="containsText" text="day">
      <formula>NOT(ISERROR(SEARCH("day",AL11)))</formula>
    </cfRule>
    <cfRule type="containsText" dxfId="1907" priority="230" stopIfTrue="1" operator="containsText" text="Week">
      <formula>NOT(ISERROR(SEARCH("Week",AL11)))</formula>
    </cfRule>
    <cfRule type="containsText" dxfId="1906" priority="231" stopIfTrue="1" operator="containsText" text="2018">
      <formula>NOT(ISERROR(SEARCH("2018",AL11)))</formula>
    </cfRule>
  </conditionalFormatting>
  <conditionalFormatting sqref="AN18">
    <cfRule type="containsText" dxfId="1905" priority="228" stopIfTrue="1" operator="containsText" text="Week">
      <formula>NOT(ISERROR(SEARCH("Week",AN18)))</formula>
    </cfRule>
  </conditionalFormatting>
  <conditionalFormatting sqref="AN18">
    <cfRule type="containsText" dxfId="1904" priority="225" stopIfTrue="1" operator="containsText" text="day">
      <formula>NOT(ISERROR(SEARCH("day",AN18)))</formula>
    </cfRule>
    <cfRule type="containsText" dxfId="1903" priority="226" stopIfTrue="1" operator="containsText" text="Week">
      <formula>NOT(ISERROR(SEARCH("Week",AN18)))</formula>
    </cfRule>
    <cfRule type="containsText" dxfId="1902" priority="227" stopIfTrue="1" operator="containsText" text="2018">
      <formula>NOT(ISERROR(SEARCH("2018",AN18)))</formula>
    </cfRule>
  </conditionalFormatting>
  <conditionalFormatting sqref="AL12">
    <cfRule type="containsText" dxfId="1901" priority="224" stopIfTrue="1" operator="containsText" text="Week">
      <formula>NOT(ISERROR(SEARCH("Week",AL12)))</formula>
    </cfRule>
  </conditionalFormatting>
  <conditionalFormatting sqref="AL12">
    <cfRule type="containsText" dxfId="1900" priority="221" stopIfTrue="1" operator="containsText" text="day">
      <formula>NOT(ISERROR(SEARCH("day",AL12)))</formula>
    </cfRule>
    <cfRule type="containsText" dxfId="1899" priority="222" stopIfTrue="1" operator="containsText" text="Week">
      <formula>NOT(ISERROR(SEARCH("Week",AL12)))</formula>
    </cfRule>
    <cfRule type="containsText" dxfId="1898" priority="223" stopIfTrue="1" operator="containsText" text="2018">
      <formula>NOT(ISERROR(SEARCH("2018",AL12)))</formula>
    </cfRule>
  </conditionalFormatting>
  <conditionalFormatting sqref="AL12">
    <cfRule type="containsText" dxfId="1897" priority="220" stopIfTrue="1" operator="containsText" text="Week">
      <formula>NOT(ISERROR(SEARCH("Week",AL12)))</formula>
    </cfRule>
  </conditionalFormatting>
  <conditionalFormatting sqref="AL12">
    <cfRule type="containsText" dxfId="1896" priority="217" stopIfTrue="1" operator="containsText" text="day">
      <formula>NOT(ISERROR(SEARCH("day",AL12)))</formula>
    </cfRule>
    <cfRule type="containsText" dxfId="1895" priority="218" stopIfTrue="1" operator="containsText" text="Week">
      <formula>NOT(ISERROR(SEARCH("Week",AL12)))</formula>
    </cfRule>
    <cfRule type="containsText" dxfId="1894" priority="219" stopIfTrue="1" operator="containsText" text="2018">
      <formula>NOT(ISERROR(SEARCH("2018",AL12)))</formula>
    </cfRule>
  </conditionalFormatting>
  <conditionalFormatting sqref="AL15">
    <cfRule type="containsText" dxfId="1893" priority="216" stopIfTrue="1" operator="containsText" text="Week">
      <formula>NOT(ISERROR(SEARCH("Week",AL15)))</formula>
    </cfRule>
  </conditionalFormatting>
  <conditionalFormatting sqref="AL15">
    <cfRule type="containsText" dxfId="1892" priority="213" stopIfTrue="1" operator="containsText" text="day">
      <formula>NOT(ISERROR(SEARCH("day",AL15)))</formula>
    </cfRule>
    <cfRule type="containsText" dxfId="1891" priority="214" stopIfTrue="1" operator="containsText" text="Week">
      <formula>NOT(ISERROR(SEARCH("Week",AL15)))</formula>
    </cfRule>
    <cfRule type="containsText" dxfId="1890" priority="215" stopIfTrue="1" operator="containsText" text="2018">
      <formula>NOT(ISERROR(SEARCH("2018",AL15)))</formula>
    </cfRule>
  </conditionalFormatting>
  <conditionalFormatting sqref="AN16">
    <cfRule type="containsText" dxfId="1889" priority="212" stopIfTrue="1" operator="containsText" text="Week">
      <formula>NOT(ISERROR(SEARCH("Week",AN16)))</formula>
    </cfRule>
  </conditionalFormatting>
  <conditionalFormatting sqref="AN16">
    <cfRule type="containsText" dxfId="1888" priority="209" stopIfTrue="1" operator="containsText" text="day">
      <formula>NOT(ISERROR(SEARCH("day",AN16)))</formula>
    </cfRule>
    <cfRule type="containsText" dxfId="1887" priority="210" stopIfTrue="1" operator="containsText" text="Week">
      <formula>NOT(ISERROR(SEARCH("Week",AN16)))</formula>
    </cfRule>
    <cfRule type="containsText" dxfId="1886" priority="211" stopIfTrue="1" operator="containsText" text="2018">
      <formula>NOT(ISERROR(SEARCH("2018",AN16)))</formula>
    </cfRule>
  </conditionalFormatting>
  <conditionalFormatting sqref="AL15">
    <cfRule type="containsText" dxfId="1885" priority="208" stopIfTrue="1" operator="containsText" text="Week">
      <formula>NOT(ISERROR(SEARCH("Week",AL15)))</formula>
    </cfRule>
  </conditionalFormatting>
  <conditionalFormatting sqref="AL15">
    <cfRule type="containsText" dxfId="1884" priority="205" stopIfTrue="1" operator="containsText" text="day">
      <formula>NOT(ISERROR(SEARCH("day",AL15)))</formula>
    </cfRule>
    <cfRule type="containsText" dxfId="1883" priority="206" stopIfTrue="1" operator="containsText" text="Week">
      <formula>NOT(ISERROR(SEARCH("Week",AL15)))</formula>
    </cfRule>
    <cfRule type="containsText" dxfId="1882" priority="207" stopIfTrue="1" operator="containsText" text="2018">
      <formula>NOT(ISERROR(SEARCH("2018",AL15)))</formula>
    </cfRule>
  </conditionalFormatting>
  <conditionalFormatting sqref="AF4:AG15">
    <cfRule type="cellIs" dxfId="1881" priority="203" operator="equal">
      <formula>"Home"</formula>
    </cfRule>
    <cfRule type="cellIs" dxfId="1880" priority="204" operator="equal">
      <formula>"Away"</formula>
    </cfRule>
  </conditionalFormatting>
  <conditionalFormatting sqref="AE4">
    <cfRule type="containsText" dxfId="1879" priority="202" stopIfTrue="1" operator="containsText" text="Week">
      <formula>NOT(ISERROR(SEARCH("Week",AE4)))</formula>
    </cfRule>
  </conditionalFormatting>
  <conditionalFormatting sqref="AE4">
    <cfRule type="containsText" dxfId="1878" priority="199" stopIfTrue="1" operator="containsText" text="day">
      <formula>NOT(ISERROR(SEARCH("day",AE4)))</formula>
    </cfRule>
    <cfRule type="containsText" dxfId="1877" priority="200" stopIfTrue="1" operator="containsText" text="Week">
      <formula>NOT(ISERROR(SEARCH("Week",AE4)))</formula>
    </cfRule>
    <cfRule type="containsText" dxfId="1876" priority="201" stopIfTrue="1" operator="containsText" text="2018">
      <formula>NOT(ISERROR(SEARCH("2018",AE4)))</formula>
    </cfRule>
  </conditionalFormatting>
  <conditionalFormatting sqref="AE4">
    <cfRule type="containsText" dxfId="1875" priority="198" stopIfTrue="1" operator="containsText" text="Week">
      <formula>NOT(ISERROR(SEARCH("Week",AE4)))</formula>
    </cfRule>
  </conditionalFormatting>
  <conditionalFormatting sqref="AE4">
    <cfRule type="containsText" dxfId="1874" priority="195" stopIfTrue="1" operator="containsText" text="day">
      <formula>NOT(ISERROR(SEARCH("day",AE4)))</formula>
    </cfRule>
    <cfRule type="containsText" dxfId="1873" priority="196" stopIfTrue="1" operator="containsText" text="Week">
      <formula>NOT(ISERROR(SEARCH("Week",AE4)))</formula>
    </cfRule>
    <cfRule type="containsText" dxfId="1872" priority="197" stopIfTrue="1" operator="containsText" text="2018">
      <formula>NOT(ISERROR(SEARCH("2018",AE4)))</formula>
    </cfRule>
  </conditionalFormatting>
  <conditionalFormatting sqref="AE4">
    <cfRule type="containsText" dxfId="1871" priority="194" stopIfTrue="1" operator="containsText" text="Week">
      <formula>NOT(ISERROR(SEARCH("Week",AE4)))</formula>
    </cfRule>
  </conditionalFormatting>
  <conditionalFormatting sqref="AE4">
    <cfRule type="containsText" dxfId="1870" priority="191" stopIfTrue="1" operator="containsText" text="day">
      <formula>NOT(ISERROR(SEARCH("day",AE4)))</formula>
    </cfRule>
    <cfRule type="containsText" dxfId="1869" priority="192" stopIfTrue="1" operator="containsText" text="Week">
      <formula>NOT(ISERROR(SEARCH("Week",AE4)))</formula>
    </cfRule>
    <cfRule type="containsText" dxfId="1868" priority="193" stopIfTrue="1" operator="containsText" text="2018">
      <formula>NOT(ISERROR(SEARCH("2018",AE4)))</formula>
    </cfRule>
  </conditionalFormatting>
  <conditionalFormatting sqref="AE4">
    <cfRule type="containsText" dxfId="1867" priority="190" stopIfTrue="1" operator="containsText" text="Week">
      <formula>NOT(ISERROR(SEARCH("Week",AE4)))</formula>
    </cfRule>
  </conditionalFormatting>
  <conditionalFormatting sqref="AE4">
    <cfRule type="containsText" dxfId="1866" priority="187" stopIfTrue="1" operator="containsText" text="day">
      <formula>NOT(ISERROR(SEARCH("day",AE4)))</formula>
    </cfRule>
    <cfRule type="containsText" dxfId="1865" priority="188" stopIfTrue="1" operator="containsText" text="Week">
      <formula>NOT(ISERROR(SEARCH("Week",AE4)))</formula>
    </cfRule>
    <cfRule type="containsText" dxfId="1864" priority="189" stopIfTrue="1" operator="containsText" text="2018">
      <formula>NOT(ISERROR(SEARCH("2018",AE4)))</formula>
    </cfRule>
  </conditionalFormatting>
  <conditionalFormatting sqref="AH4">
    <cfRule type="containsText" dxfId="1863" priority="186" stopIfTrue="1" operator="containsText" text="Week">
      <formula>NOT(ISERROR(SEARCH("Week",AH4)))</formula>
    </cfRule>
  </conditionalFormatting>
  <conditionalFormatting sqref="AH4">
    <cfRule type="containsText" dxfId="1862" priority="183" stopIfTrue="1" operator="containsText" text="day">
      <formula>NOT(ISERROR(SEARCH("day",AH4)))</formula>
    </cfRule>
    <cfRule type="containsText" dxfId="1861" priority="184" stopIfTrue="1" operator="containsText" text="Week">
      <formula>NOT(ISERROR(SEARCH("Week",AH4)))</formula>
    </cfRule>
    <cfRule type="containsText" dxfId="1860" priority="185" stopIfTrue="1" operator="containsText" text="2018">
      <formula>NOT(ISERROR(SEARCH("2018",AH4)))</formula>
    </cfRule>
  </conditionalFormatting>
  <conditionalFormatting sqref="AH4">
    <cfRule type="containsText" dxfId="1859" priority="182" stopIfTrue="1" operator="containsText" text="Week">
      <formula>NOT(ISERROR(SEARCH("Week",AH4)))</formula>
    </cfRule>
  </conditionalFormatting>
  <conditionalFormatting sqref="AH4">
    <cfRule type="containsText" dxfId="1858" priority="179" stopIfTrue="1" operator="containsText" text="day">
      <formula>NOT(ISERROR(SEARCH("day",AH4)))</formula>
    </cfRule>
    <cfRule type="containsText" dxfId="1857" priority="180" stopIfTrue="1" operator="containsText" text="Week">
      <formula>NOT(ISERROR(SEARCH("Week",AH4)))</formula>
    </cfRule>
    <cfRule type="containsText" dxfId="1856" priority="181" stopIfTrue="1" operator="containsText" text="2018">
      <formula>NOT(ISERROR(SEARCH("2018",AH4)))</formula>
    </cfRule>
  </conditionalFormatting>
  <conditionalFormatting sqref="AE5">
    <cfRule type="containsText" dxfId="1855" priority="178" stopIfTrue="1" operator="containsText" text="Week">
      <formula>NOT(ISERROR(SEARCH("Week",AE5)))</formula>
    </cfRule>
  </conditionalFormatting>
  <conditionalFormatting sqref="AE5">
    <cfRule type="containsText" dxfId="1854" priority="175" stopIfTrue="1" operator="containsText" text="day">
      <formula>NOT(ISERROR(SEARCH("day",AE5)))</formula>
    </cfRule>
    <cfRule type="containsText" dxfId="1853" priority="176" stopIfTrue="1" operator="containsText" text="Week">
      <formula>NOT(ISERROR(SEARCH("Week",AE5)))</formula>
    </cfRule>
    <cfRule type="containsText" dxfId="1852" priority="177" stopIfTrue="1" operator="containsText" text="2018">
      <formula>NOT(ISERROR(SEARCH("2018",AE5)))</formula>
    </cfRule>
  </conditionalFormatting>
  <conditionalFormatting sqref="AE5">
    <cfRule type="containsText" dxfId="1851" priority="174" stopIfTrue="1" operator="containsText" text="Week">
      <formula>NOT(ISERROR(SEARCH("Week",AE5)))</formula>
    </cfRule>
  </conditionalFormatting>
  <conditionalFormatting sqref="AE5">
    <cfRule type="containsText" dxfId="1850" priority="171" stopIfTrue="1" operator="containsText" text="day">
      <formula>NOT(ISERROR(SEARCH("day",AE5)))</formula>
    </cfRule>
    <cfRule type="containsText" dxfId="1849" priority="172" stopIfTrue="1" operator="containsText" text="Week">
      <formula>NOT(ISERROR(SEARCH("Week",AE5)))</formula>
    </cfRule>
    <cfRule type="containsText" dxfId="1848" priority="173" stopIfTrue="1" operator="containsText" text="2018">
      <formula>NOT(ISERROR(SEARCH("2018",AE5)))</formula>
    </cfRule>
  </conditionalFormatting>
  <conditionalFormatting sqref="AE5">
    <cfRule type="containsText" dxfId="1847" priority="170" stopIfTrue="1" operator="containsText" text="Week">
      <formula>NOT(ISERROR(SEARCH("Week",AE5)))</formula>
    </cfRule>
  </conditionalFormatting>
  <conditionalFormatting sqref="AE5">
    <cfRule type="containsText" dxfId="1846" priority="167" stopIfTrue="1" operator="containsText" text="day">
      <formula>NOT(ISERROR(SEARCH("day",AE5)))</formula>
    </cfRule>
    <cfRule type="containsText" dxfId="1845" priority="168" stopIfTrue="1" operator="containsText" text="Week">
      <formula>NOT(ISERROR(SEARCH("Week",AE5)))</formula>
    </cfRule>
    <cfRule type="containsText" dxfId="1844" priority="169" stopIfTrue="1" operator="containsText" text="2018">
      <formula>NOT(ISERROR(SEARCH("2018",AE5)))</formula>
    </cfRule>
  </conditionalFormatting>
  <conditionalFormatting sqref="AH5">
    <cfRule type="containsText" dxfId="1843" priority="166" stopIfTrue="1" operator="containsText" text="Week">
      <formula>NOT(ISERROR(SEARCH("Week",AH5)))</formula>
    </cfRule>
  </conditionalFormatting>
  <conditionalFormatting sqref="AH5">
    <cfRule type="containsText" dxfId="1842" priority="163" stopIfTrue="1" operator="containsText" text="day">
      <formula>NOT(ISERROR(SEARCH("day",AH5)))</formula>
    </cfRule>
    <cfRule type="containsText" dxfId="1841" priority="164" stopIfTrue="1" operator="containsText" text="Week">
      <formula>NOT(ISERROR(SEARCH("Week",AH5)))</formula>
    </cfRule>
    <cfRule type="containsText" dxfId="1840" priority="165" stopIfTrue="1" operator="containsText" text="2018">
      <formula>NOT(ISERROR(SEARCH("2018",AH5)))</formula>
    </cfRule>
  </conditionalFormatting>
  <conditionalFormatting sqref="AH5">
    <cfRule type="containsText" dxfId="1839" priority="162" stopIfTrue="1" operator="containsText" text="Week">
      <formula>NOT(ISERROR(SEARCH("Week",AH5)))</formula>
    </cfRule>
  </conditionalFormatting>
  <conditionalFormatting sqref="AH5">
    <cfRule type="containsText" dxfId="1838" priority="159" stopIfTrue="1" operator="containsText" text="day">
      <formula>NOT(ISERROR(SEARCH("day",AH5)))</formula>
    </cfRule>
    <cfRule type="containsText" dxfId="1837" priority="160" stopIfTrue="1" operator="containsText" text="Week">
      <formula>NOT(ISERROR(SEARCH("Week",AH5)))</formula>
    </cfRule>
    <cfRule type="containsText" dxfId="1836" priority="161" stopIfTrue="1" operator="containsText" text="2018">
      <formula>NOT(ISERROR(SEARCH("2018",AH5)))</formula>
    </cfRule>
  </conditionalFormatting>
  <conditionalFormatting sqref="AH5">
    <cfRule type="containsText" dxfId="1835" priority="158" stopIfTrue="1" operator="containsText" text="Week">
      <formula>NOT(ISERROR(SEARCH("Week",AH5)))</formula>
    </cfRule>
  </conditionalFormatting>
  <conditionalFormatting sqref="AH5">
    <cfRule type="containsText" dxfId="1834" priority="155" stopIfTrue="1" operator="containsText" text="day">
      <formula>NOT(ISERROR(SEARCH("day",AH5)))</formula>
    </cfRule>
    <cfRule type="containsText" dxfId="1833" priority="156" stopIfTrue="1" operator="containsText" text="Week">
      <formula>NOT(ISERROR(SEARCH("Week",AH5)))</formula>
    </cfRule>
    <cfRule type="containsText" dxfId="1832" priority="157" stopIfTrue="1" operator="containsText" text="2018">
      <formula>NOT(ISERROR(SEARCH("2018",AH5)))</formula>
    </cfRule>
  </conditionalFormatting>
  <conditionalFormatting sqref="AE6">
    <cfRule type="containsText" dxfId="1831" priority="154" stopIfTrue="1" operator="containsText" text="Week">
      <formula>NOT(ISERROR(SEARCH("Week",AE6)))</formula>
    </cfRule>
  </conditionalFormatting>
  <conditionalFormatting sqref="AE6">
    <cfRule type="containsText" dxfId="1830" priority="151" stopIfTrue="1" operator="containsText" text="day">
      <formula>NOT(ISERROR(SEARCH("day",AE6)))</formula>
    </cfRule>
    <cfRule type="containsText" dxfId="1829" priority="152" stopIfTrue="1" operator="containsText" text="Week">
      <formula>NOT(ISERROR(SEARCH("Week",AE6)))</formula>
    </cfRule>
    <cfRule type="containsText" dxfId="1828" priority="153" stopIfTrue="1" operator="containsText" text="2018">
      <formula>NOT(ISERROR(SEARCH("2018",AE6)))</formula>
    </cfRule>
  </conditionalFormatting>
  <conditionalFormatting sqref="AE6">
    <cfRule type="containsText" dxfId="1827" priority="150" stopIfTrue="1" operator="containsText" text="Week">
      <formula>NOT(ISERROR(SEARCH("Week",AE6)))</formula>
    </cfRule>
  </conditionalFormatting>
  <conditionalFormatting sqref="AE6">
    <cfRule type="containsText" dxfId="1826" priority="147" stopIfTrue="1" operator="containsText" text="day">
      <formula>NOT(ISERROR(SEARCH("day",AE6)))</formula>
    </cfRule>
    <cfRule type="containsText" dxfId="1825" priority="148" stopIfTrue="1" operator="containsText" text="Week">
      <formula>NOT(ISERROR(SEARCH("Week",AE6)))</formula>
    </cfRule>
    <cfRule type="containsText" dxfId="1824" priority="149" stopIfTrue="1" operator="containsText" text="2018">
      <formula>NOT(ISERROR(SEARCH("2018",AE6)))</formula>
    </cfRule>
  </conditionalFormatting>
  <conditionalFormatting sqref="AE6">
    <cfRule type="containsText" dxfId="1823" priority="146" stopIfTrue="1" operator="containsText" text="Week">
      <formula>NOT(ISERROR(SEARCH("Week",AE6)))</formula>
    </cfRule>
  </conditionalFormatting>
  <conditionalFormatting sqref="AE6">
    <cfRule type="containsText" dxfId="1822" priority="143" stopIfTrue="1" operator="containsText" text="day">
      <formula>NOT(ISERROR(SEARCH("day",AE6)))</formula>
    </cfRule>
    <cfRule type="containsText" dxfId="1821" priority="144" stopIfTrue="1" operator="containsText" text="Week">
      <formula>NOT(ISERROR(SEARCH("Week",AE6)))</formula>
    </cfRule>
    <cfRule type="containsText" dxfId="1820" priority="145" stopIfTrue="1" operator="containsText" text="2018">
      <formula>NOT(ISERROR(SEARCH("2018",AE6)))</formula>
    </cfRule>
  </conditionalFormatting>
  <conditionalFormatting sqref="AH6">
    <cfRule type="containsText" dxfId="1819" priority="142" stopIfTrue="1" operator="containsText" text="Week">
      <formula>NOT(ISERROR(SEARCH("Week",AH6)))</formula>
    </cfRule>
  </conditionalFormatting>
  <conditionalFormatting sqref="AH6">
    <cfRule type="containsText" dxfId="1818" priority="139" stopIfTrue="1" operator="containsText" text="day">
      <formula>NOT(ISERROR(SEARCH("day",AH6)))</formula>
    </cfRule>
    <cfRule type="containsText" dxfId="1817" priority="140" stopIfTrue="1" operator="containsText" text="Week">
      <formula>NOT(ISERROR(SEARCH("Week",AH6)))</formula>
    </cfRule>
    <cfRule type="containsText" dxfId="1816" priority="141" stopIfTrue="1" operator="containsText" text="2018">
      <formula>NOT(ISERROR(SEARCH("2018",AH6)))</formula>
    </cfRule>
  </conditionalFormatting>
  <conditionalFormatting sqref="AE7">
    <cfRule type="containsText" dxfId="1815" priority="138" stopIfTrue="1" operator="containsText" text="Week">
      <formula>NOT(ISERROR(SEARCH("Week",AE7)))</formula>
    </cfRule>
  </conditionalFormatting>
  <conditionalFormatting sqref="AE7">
    <cfRule type="containsText" dxfId="1814" priority="135" stopIfTrue="1" operator="containsText" text="day">
      <formula>NOT(ISERROR(SEARCH("day",AE7)))</formula>
    </cfRule>
    <cfRule type="containsText" dxfId="1813" priority="136" stopIfTrue="1" operator="containsText" text="Week">
      <formula>NOT(ISERROR(SEARCH("Week",AE7)))</formula>
    </cfRule>
    <cfRule type="containsText" dxfId="1812" priority="137" stopIfTrue="1" operator="containsText" text="2018">
      <formula>NOT(ISERROR(SEARCH("2018",AE7)))</formula>
    </cfRule>
  </conditionalFormatting>
  <conditionalFormatting sqref="AE7">
    <cfRule type="containsText" dxfId="1811" priority="134" stopIfTrue="1" operator="containsText" text="Week">
      <formula>NOT(ISERROR(SEARCH("Week",AE7)))</formula>
    </cfRule>
  </conditionalFormatting>
  <conditionalFormatting sqref="AE7">
    <cfRule type="containsText" dxfId="1810" priority="131" stopIfTrue="1" operator="containsText" text="day">
      <formula>NOT(ISERROR(SEARCH("day",AE7)))</formula>
    </cfRule>
    <cfRule type="containsText" dxfId="1809" priority="132" stopIfTrue="1" operator="containsText" text="Week">
      <formula>NOT(ISERROR(SEARCH("Week",AE7)))</formula>
    </cfRule>
    <cfRule type="containsText" dxfId="1808" priority="133" stopIfTrue="1" operator="containsText" text="2018">
      <formula>NOT(ISERROR(SEARCH("2018",AE7)))</formula>
    </cfRule>
  </conditionalFormatting>
  <conditionalFormatting sqref="AE7">
    <cfRule type="containsText" dxfId="1807" priority="130" stopIfTrue="1" operator="containsText" text="Week">
      <formula>NOT(ISERROR(SEARCH("Week",AE7)))</formula>
    </cfRule>
  </conditionalFormatting>
  <conditionalFormatting sqref="AE7">
    <cfRule type="containsText" dxfId="1806" priority="127" stopIfTrue="1" operator="containsText" text="day">
      <formula>NOT(ISERROR(SEARCH("day",AE7)))</formula>
    </cfRule>
    <cfRule type="containsText" dxfId="1805" priority="128" stopIfTrue="1" operator="containsText" text="Week">
      <formula>NOT(ISERROR(SEARCH("Week",AE7)))</formula>
    </cfRule>
    <cfRule type="containsText" dxfId="1804" priority="129" stopIfTrue="1" operator="containsText" text="2018">
      <formula>NOT(ISERROR(SEARCH("2018",AE7)))</formula>
    </cfRule>
  </conditionalFormatting>
  <conditionalFormatting sqref="AH7">
    <cfRule type="containsText" dxfId="1803" priority="126" stopIfTrue="1" operator="containsText" text="Week">
      <formula>NOT(ISERROR(SEARCH("Week",AH7)))</formula>
    </cfRule>
  </conditionalFormatting>
  <conditionalFormatting sqref="AH7">
    <cfRule type="containsText" dxfId="1802" priority="123" stopIfTrue="1" operator="containsText" text="day">
      <formula>NOT(ISERROR(SEARCH("day",AH7)))</formula>
    </cfRule>
    <cfRule type="containsText" dxfId="1801" priority="124" stopIfTrue="1" operator="containsText" text="Week">
      <formula>NOT(ISERROR(SEARCH("Week",AH7)))</formula>
    </cfRule>
    <cfRule type="containsText" dxfId="1800" priority="125" stopIfTrue="1" operator="containsText" text="2018">
      <formula>NOT(ISERROR(SEARCH("2018",AH7)))</formula>
    </cfRule>
  </conditionalFormatting>
  <conditionalFormatting sqref="AE8">
    <cfRule type="containsText" dxfId="1799" priority="122" stopIfTrue="1" operator="containsText" text="Week">
      <formula>NOT(ISERROR(SEARCH("Week",AE8)))</formula>
    </cfRule>
  </conditionalFormatting>
  <conditionalFormatting sqref="AE8">
    <cfRule type="containsText" dxfId="1798" priority="119" stopIfTrue="1" operator="containsText" text="day">
      <formula>NOT(ISERROR(SEARCH("day",AE8)))</formula>
    </cfRule>
    <cfRule type="containsText" dxfId="1797" priority="120" stopIfTrue="1" operator="containsText" text="Week">
      <formula>NOT(ISERROR(SEARCH("Week",AE8)))</formula>
    </cfRule>
    <cfRule type="containsText" dxfId="1796" priority="121" stopIfTrue="1" operator="containsText" text="2018">
      <formula>NOT(ISERROR(SEARCH("2018",AE8)))</formula>
    </cfRule>
  </conditionalFormatting>
  <conditionalFormatting sqref="AE8">
    <cfRule type="containsText" dxfId="1795" priority="118" stopIfTrue="1" operator="containsText" text="Week">
      <formula>NOT(ISERROR(SEARCH("Week",AE8)))</formula>
    </cfRule>
  </conditionalFormatting>
  <conditionalFormatting sqref="AE8">
    <cfRule type="containsText" dxfId="1794" priority="115" stopIfTrue="1" operator="containsText" text="day">
      <formula>NOT(ISERROR(SEARCH("day",AE8)))</formula>
    </cfRule>
    <cfRule type="containsText" dxfId="1793" priority="116" stopIfTrue="1" operator="containsText" text="Week">
      <formula>NOT(ISERROR(SEARCH("Week",AE8)))</formula>
    </cfRule>
    <cfRule type="containsText" dxfId="1792" priority="117" stopIfTrue="1" operator="containsText" text="2018">
      <formula>NOT(ISERROR(SEARCH("2018",AE8)))</formula>
    </cfRule>
  </conditionalFormatting>
  <conditionalFormatting sqref="AH8">
    <cfRule type="containsText" dxfId="1791" priority="114" stopIfTrue="1" operator="containsText" text="Week">
      <formula>NOT(ISERROR(SEARCH("Week",AH8)))</formula>
    </cfRule>
  </conditionalFormatting>
  <conditionalFormatting sqref="AH8">
    <cfRule type="containsText" dxfId="1790" priority="111" stopIfTrue="1" operator="containsText" text="day">
      <formula>NOT(ISERROR(SEARCH("day",AH8)))</formula>
    </cfRule>
    <cfRule type="containsText" dxfId="1789" priority="112" stopIfTrue="1" operator="containsText" text="Week">
      <formula>NOT(ISERROR(SEARCH("Week",AH8)))</formula>
    </cfRule>
    <cfRule type="containsText" dxfId="1788" priority="113" stopIfTrue="1" operator="containsText" text="2018">
      <formula>NOT(ISERROR(SEARCH("2018",AH8)))</formula>
    </cfRule>
  </conditionalFormatting>
  <conditionalFormatting sqref="AH8">
    <cfRule type="containsText" dxfId="1787" priority="110" stopIfTrue="1" operator="containsText" text="Week">
      <formula>NOT(ISERROR(SEARCH("Week",AH8)))</formula>
    </cfRule>
  </conditionalFormatting>
  <conditionalFormatting sqref="AH8">
    <cfRule type="containsText" dxfId="1786" priority="107" stopIfTrue="1" operator="containsText" text="day">
      <formula>NOT(ISERROR(SEARCH("day",AH8)))</formula>
    </cfRule>
    <cfRule type="containsText" dxfId="1785" priority="108" stopIfTrue="1" operator="containsText" text="Week">
      <formula>NOT(ISERROR(SEARCH("Week",AH8)))</formula>
    </cfRule>
    <cfRule type="containsText" dxfId="1784" priority="109" stopIfTrue="1" operator="containsText" text="2018">
      <formula>NOT(ISERROR(SEARCH("2018",AH8)))</formula>
    </cfRule>
  </conditionalFormatting>
  <conditionalFormatting sqref="AE9">
    <cfRule type="containsText" dxfId="1783" priority="106" stopIfTrue="1" operator="containsText" text="Week">
      <formula>NOT(ISERROR(SEARCH("Week",AE9)))</formula>
    </cfRule>
  </conditionalFormatting>
  <conditionalFormatting sqref="AE9">
    <cfRule type="containsText" dxfId="1782" priority="103" stopIfTrue="1" operator="containsText" text="day">
      <formula>NOT(ISERROR(SEARCH("day",AE9)))</formula>
    </cfRule>
    <cfRule type="containsText" dxfId="1781" priority="104" stopIfTrue="1" operator="containsText" text="Week">
      <formula>NOT(ISERROR(SEARCH("Week",AE9)))</formula>
    </cfRule>
    <cfRule type="containsText" dxfId="1780" priority="105" stopIfTrue="1" operator="containsText" text="2018">
      <formula>NOT(ISERROR(SEARCH("2018",AE9)))</formula>
    </cfRule>
  </conditionalFormatting>
  <conditionalFormatting sqref="AH9">
    <cfRule type="containsText" dxfId="1779" priority="102" stopIfTrue="1" operator="containsText" text="Week">
      <formula>NOT(ISERROR(SEARCH("Week",AH9)))</formula>
    </cfRule>
  </conditionalFormatting>
  <conditionalFormatting sqref="AH9">
    <cfRule type="containsText" dxfId="1778" priority="99" stopIfTrue="1" operator="containsText" text="day">
      <formula>NOT(ISERROR(SEARCH("day",AH9)))</formula>
    </cfRule>
    <cfRule type="containsText" dxfId="1777" priority="100" stopIfTrue="1" operator="containsText" text="Week">
      <formula>NOT(ISERROR(SEARCH("Week",AH9)))</formula>
    </cfRule>
    <cfRule type="containsText" dxfId="1776" priority="101" stopIfTrue="1" operator="containsText" text="2018">
      <formula>NOT(ISERROR(SEARCH("2018",AH9)))</formula>
    </cfRule>
  </conditionalFormatting>
  <conditionalFormatting sqref="AH10">
    <cfRule type="containsText" dxfId="1775" priority="98" stopIfTrue="1" operator="containsText" text="Week">
      <formula>NOT(ISERROR(SEARCH("Week",AH10)))</formula>
    </cfRule>
  </conditionalFormatting>
  <conditionalFormatting sqref="AH10">
    <cfRule type="containsText" dxfId="1774" priority="95" stopIfTrue="1" operator="containsText" text="day">
      <formula>NOT(ISERROR(SEARCH("day",AH10)))</formula>
    </cfRule>
    <cfRule type="containsText" dxfId="1773" priority="96" stopIfTrue="1" operator="containsText" text="Week">
      <formula>NOT(ISERROR(SEARCH("Week",AH10)))</formula>
    </cfRule>
    <cfRule type="containsText" dxfId="1772" priority="97" stopIfTrue="1" operator="containsText" text="2018">
      <formula>NOT(ISERROR(SEARCH("2018",AH10)))</formula>
    </cfRule>
  </conditionalFormatting>
  <conditionalFormatting sqref="AH10">
    <cfRule type="containsText" dxfId="1771" priority="94" stopIfTrue="1" operator="containsText" text="Week">
      <formula>NOT(ISERROR(SEARCH("Week",AH10)))</formula>
    </cfRule>
  </conditionalFormatting>
  <conditionalFormatting sqref="AH10">
    <cfRule type="containsText" dxfId="1770" priority="91" stopIfTrue="1" operator="containsText" text="day">
      <formula>NOT(ISERROR(SEARCH("day",AH10)))</formula>
    </cfRule>
    <cfRule type="containsText" dxfId="1769" priority="92" stopIfTrue="1" operator="containsText" text="Week">
      <formula>NOT(ISERROR(SEARCH("Week",AH10)))</formula>
    </cfRule>
    <cfRule type="containsText" dxfId="1768" priority="93" stopIfTrue="1" operator="containsText" text="2018">
      <formula>NOT(ISERROR(SEARCH("2018",AH10)))</formula>
    </cfRule>
  </conditionalFormatting>
  <conditionalFormatting sqref="AH10">
    <cfRule type="containsText" dxfId="1767" priority="90" stopIfTrue="1" operator="containsText" text="Week">
      <formula>NOT(ISERROR(SEARCH("Week",AH10)))</formula>
    </cfRule>
  </conditionalFormatting>
  <conditionalFormatting sqref="AH10">
    <cfRule type="containsText" dxfId="1766" priority="87" stopIfTrue="1" operator="containsText" text="day">
      <formula>NOT(ISERROR(SEARCH("day",AH10)))</formula>
    </cfRule>
    <cfRule type="containsText" dxfId="1765" priority="88" stopIfTrue="1" operator="containsText" text="Week">
      <formula>NOT(ISERROR(SEARCH("Week",AH10)))</formula>
    </cfRule>
    <cfRule type="containsText" dxfId="1764" priority="89" stopIfTrue="1" operator="containsText" text="2018">
      <formula>NOT(ISERROR(SEARCH("2018",AH10)))</formula>
    </cfRule>
  </conditionalFormatting>
  <conditionalFormatting sqref="AE11">
    <cfRule type="containsText" dxfId="1763" priority="86" stopIfTrue="1" operator="containsText" text="Week">
      <formula>NOT(ISERROR(SEARCH("Week",AE11)))</formula>
    </cfRule>
  </conditionalFormatting>
  <conditionalFormatting sqref="AE11">
    <cfRule type="containsText" dxfId="1762" priority="83" stopIfTrue="1" operator="containsText" text="day">
      <formula>NOT(ISERROR(SEARCH("day",AE11)))</formula>
    </cfRule>
    <cfRule type="containsText" dxfId="1761" priority="84" stopIfTrue="1" operator="containsText" text="Week">
      <formula>NOT(ISERROR(SEARCH("Week",AE11)))</formula>
    </cfRule>
    <cfRule type="containsText" dxfId="1760" priority="85" stopIfTrue="1" operator="containsText" text="2018">
      <formula>NOT(ISERROR(SEARCH("2018",AE11)))</formula>
    </cfRule>
  </conditionalFormatting>
  <conditionalFormatting sqref="AH11">
    <cfRule type="containsText" dxfId="1759" priority="82" stopIfTrue="1" operator="containsText" text="Week">
      <formula>NOT(ISERROR(SEARCH("Week",AH11)))</formula>
    </cfRule>
  </conditionalFormatting>
  <conditionalFormatting sqref="AH11">
    <cfRule type="containsText" dxfId="1758" priority="79" stopIfTrue="1" operator="containsText" text="day">
      <formula>NOT(ISERROR(SEARCH("day",AH11)))</formula>
    </cfRule>
    <cfRule type="containsText" dxfId="1757" priority="80" stopIfTrue="1" operator="containsText" text="Week">
      <formula>NOT(ISERROR(SEARCH("Week",AH11)))</formula>
    </cfRule>
    <cfRule type="containsText" dxfId="1756" priority="81" stopIfTrue="1" operator="containsText" text="2018">
      <formula>NOT(ISERROR(SEARCH("2018",AH11)))</formula>
    </cfRule>
  </conditionalFormatting>
  <conditionalFormatting sqref="AH11">
    <cfRule type="containsText" dxfId="1755" priority="78" stopIfTrue="1" operator="containsText" text="Week">
      <formula>NOT(ISERROR(SEARCH("Week",AH11)))</formula>
    </cfRule>
  </conditionalFormatting>
  <conditionalFormatting sqref="AH11">
    <cfRule type="containsText" dxfId="1754" priority="75" stopIfTrue="1" operator="containsText" text="day">
      <formula>NOT(ISERROR(SEARCH("day",AH11)))</formula>
    </cfRule>
    <cfRule type="containsText" dxfId="1753" priority="76" stopIfTrue="1" operator="containsText" text="Week">
      <formula>NOT(ISERROR(SEARCH("Week",AH11)))</formula>
    </cfRule>
    <cfRule type="containsText" dxfId="1752" priority="77" stopIfTrue="1" operator="containsText" text="2018">
      <formula>NOT(ISERROR(SEARCH("2018",AH11)))</formula>
    </cfRule>
  </conditionalFormatting>
  <conditionalFormatting sqref="AE12">
    <cfRule type="containsText" dxfId="1751" priority="74" stopIfTrue="1" operator="containsText" text="Week">
      <formula>NOT(ISERROR(SEARCH("Week",AE12)))</formula>
    </cfRule>
  </conditionalFormatting>
  <conditionalFormatting sqref="AE12">
    <cfRule type="containsText" dxfId="1750" priority="71" stopIfTrue="1" operator="containsText" text="day">
      <formula>NOT(ISERROR(SEARCH("day",AE12)))</formula>
    </cfRule>
    <cfRule type="containsText" dxfId="1749" priority="72" stopIfTrue="1" operator="containsText" text="Week">
      <formula>NOT(ISERROR(SEARCH("Week",AE12)))</formula>
    </cfRule>
    <cfRule type="containsText" dxfId="1748" priority="73" stopIfTrue="1" operator="containsText" text="2018">
      <formula>NOT(ISERROR(SEARCH("2018",AE12)))</formula>
    </cfRule>
  </conditionalFormatting>
  <conditionalFormatting sqref="AE12">
    <cfRule type="containsText" dxfId="1747" priority="70" stopIfTrue="1" operator="containsText" text="Week">
      <formula>NOT(ISERROR(SEARCH("Week",AE12)))</formula>
    </cfRule>
  </conditionalFormatting>
  <conditionalFormatting sqref="AE12">
    <cfRule type="containsText" dxfId="1746" priority="67" stopIfTrue="1" operator="containsText" text="day">
      <formula>NOT(ISERROR(SEARCH("day",AE12)))</formula>
    </cfRule>
    <cfRule type="containsText" dxfId="1745" priority="68" stopIfTrue="1" operator="containsText" text="Week">
      <formula>NOT(ISERROR(SEARCH("Week",AE12)))</formula>
    </cfRule>
    <cfRule type="containsText" dxfId="1744" priority="69" stopIfTrue="1" operator="containsText" text="2018">
      <formula>NOT(ISERROR(SEARCH("2018",AE12)))</formula>
    </cfRule>
  </conditionalFormatting>
  <conditionalFormatting sqref="AH12">
    <cfRule type="containsText" dxfId="1743" priority="66" stopIfTrue="1" operator="containsText" text="Week">
      <formula>NOT(ISERROR(SEARCH("Week",AH12)))</formula>
    </cfRule>
  </conditionalFormatting>
  <conditionalFormatting sqref="AH12">
    <cfRule type="containsText" dxfId="1742" priority="63" stopIfTrue="1" operator="containsText" text="day">
      <formula>NOT(ISERROR(SEARCH("day",AH12)))</formula>
    </cfRule>
    <cfRule type="containsText" dxfId="1741" priority="64" stopIfTrue="1" operator="containsText" text="Week">
      <formula>NOT(ISERROR(SEARCH("Week",AH12)))</formula>
    </cfRule>
    <cfRule type="containsText" dxfId="1740" priority="65" stopIfTrue="1" operator="containsText" text="2018">
      <formula>NOT(ISERROR(SEARCH("2018",AH12)))</formula>
    </cfRule>
  </conditionalFormatting>
  <conditionalFormatting sqref="AH12">
    <cfRule type="containsText" dxfId="1739" priority="62" stopIfTrue="1" operator="containsText" text="Week">
      <formula>NOT(ISERROR(SEARCH("Week",AH12)))</formula>
    </cfRule>
  </conditionalFormatting>
  <conditionalFormatting sqref="AH12">
    <cfRule type="containsText" dxfId="1738" priority="59" stopIfTrue="1" operator="containsText" text="day">
      <formula>NOT(ISERROR(SEARCH("day",AH12)))</formula>
    </cfRule>
    <cfRule type="containsText" dxfId="1737" priority="60" stopIfTrue="1" operator="containsText" text="Week">
      <formula>NOT(ISERROR(SEARCH("Week",AH12)))</formula>
    </cfRule>
    <cfRule type="containsText" dxfId="1736" priority="61" stopIfTrue="1" operator="containsText" text="2018">
      <formula>NOT(ISERROR(SEARCH("2018",AH12)))</formula>
    </cfRule>
  </conditionalFormatting>
  <conditionalFormatting sqref="AE14">
    <cfRule type="containsText" dxfId="1735" priority="58" stopIfTrue="1" operator="containsText" text="Week">
      <formula>NOT(ISERROR(SEARCH("Week",AE14)))</formula>
    </cfRule>
  </conditionalFormatting>
  <conditionalFormatting sqref="AE14">
    <cfRule type="containsText" dxfId="1734" priority="55" stopIfTrue="1" operator="containsText" text="day">
      <formula>NOT(ISERROR(SEARCH("day",AE14)))</formula>
    </cfRule>
    <cfRule type="containsText" dxfId="1733" priority="56" stopIfTrue="1" operator="containsText" text="Week">
      <formula>NOT(ISERROR(SEARCH("Week",AE14)))</formula>
    </cfRule>
    <cfRule type="containsText" dxfId="1732" priority="57" stopIfTrue="1" operator="containsText" text="2018">
      <formula>NOT(ISERROR(SEARCH("2018",AE14)))</formula>
    </cfRule>
  </conditionalFormatting>
  <conditionalFormatting sqref="AE15">
    <cfRule type="containsText" dxfId="1731" priority="54" stopIfTrue="1" operator="containsText" text="Week">
      <formula>NOT(ISERROR(SEARCH("Week",AE15)))</formula>
    </cfRule>
  </conditionalFormatting>
  <conditionalFormatting sqref="AE15">
    <cfRule type="containsText" dxfId="1730" priority="51" stopIfTrue="1" operator="containsText" text="day">
      <formula>NOT(ISERROR(SEARCH("day",AE15)))</formula>
    </cfRule>
    <cfRule type="containsText" dxfId="1729" priority="52" stopIfTrue="1" operator="containsText" text="Week">
      <formula>NOT(ISERROR(SEARCH("Week",AE15)))</formula>
    </cfRule>
    <cfRule type="containsText" dxfId="1728" priority="53" stopIfTrue="1" operator="containsText" text="2018">
      <formula>NOT(ISERROR(SEARCH("2018",AE15)))</formula>
    </cfRule>
  </conditionalFormatting>
  <conditionalFormatting sqref="AE15">
    <cfRule type="containsText" dxfId="1727" priority="50" stopIfTrue="1" operator="containsText" text="Week">
      <formula>NOT(ISERROR(SEARCH("Week",AE15)))</formula>
    </cfRule>
  </conditionalFormatting>
  <conditionalFormatting sqref="AE15">
    <cfRule type="containsText" dxfId="1726" priority="47" stopIfTrue="1" operator="containsText" text="day">
      <formula>NOT(ISERROR(SEARCH("day",AE15)))</formula>
    </cfRule>
    <cfRule type="containsText" dxfId="1725" priority="48" stopIfTrue="1" operator="containsText" text="Week">
      <formula>NOT(ISERROR(SEARCH("Week",AE15)))</formula>
    </cfRule>
    <cfRule type="containsText" dxfId="1724" priority="49" stopIfTrue="1" operator="containsText" text="2018">
      <formula>NOT(ISERROR(SEARCH("2018",AE15)))</formula>
    </cfRule>
  </conditionalFormatting>
  <conditionalFormatting sqref="C6:D6">
    <cfRule type="cellIs" dxfId="1723" priority="45" operator="equal">
      <formula>"Home"</formula>
    </cfRule>
    <cfRule type="cellIs" dxfId="1722" priority="46" operator="equal">
      <formula>"Away"</formula>
    </cfRule>
  </conditionalFormatting>
  <conditionalFormatting sqref="Q24:R24">
    <cfRule type="cellIs" dxfId="1721" priority="43" operator="equal">
      <formula>"Home"</formula>
    </cfRule>
    <cfRule type="cellIs" dxfId="1720" priority="44" operator="equal">
      <formula>"Away"</formula>
    </cfRule>
  </conditionalFormatting>
  <conditionalFormatting sqref="AF16:AG18 AI16:AJ18">
    <cfRule type="cellIs" dxfId="1719" priority="41" operator="equal">
      <formula>"Home"</formula>
    </cfRule>
    <cfRule type="cellIs" dxfId="1718" priority="42" operator="equal">
      <formula>"Away"</formula>
    </cfRule>
  </conditionalFormatting>
  <conditionalFormatting sqref="AE16">
    <cfRule type="containsText" dxfId="1717" priority="40" stopIfTrue="1" operator="containsText" text="Week">
      <formula>NOT(ISERROR(SEARCH("Week",AE16)))</formula>
    </cfRule>
  </conditionalFormatting>
  <conditionalFormatting sqref="AE16">
    <cfRule type="containsText" dxfId="1716" priority="37" stopIfTrue="1" operator="containsText" text="day">
      <formula>NOT(ISERROR(SEARCH("day",AE16)))</formula>
    </cfRule>
    <cfRule type="containsText" dxfId="1715" priority="38" stopIfTrue="1" operator="containsText" text="Week">
      <formula>NOT(ISERROR(SEARCH("Week",AE16)))</formula>
    </cfRule>
    <cfRule type="containsText" dxfId="1714" priority="39" stopIfTrue="1" operator="containsText" text="2018">
      <formula>NOT(ISERROR(SEARCH("2018",AE16)))</formula>
    </cfRule>
  </conditionalFormatting>
  <conditionalFormatting sqref="AH16">
    <cfRule type="containsText" dxfId="1713" priority="36" stopIfTrue="1" operator="containsText" text="Week">
      <formula>NOT(ISERROR(SEARCH("Week",AH16)))</formula>
    </cfRule>
  </conditionalFormatting>
  <conditionalFormatting sqref="AH16">
    <cfRule type="containsText" dxfId="1712" priority="33" stopIfTrue="1" operator="containsText" text="day">
      <formula>NOT(ISERROR(SEARCH("day",AH16)))</formula>
    </cfRule>
    <cfRule type="containsText" dxfId="1711" priority="34" stopIfTrue="1" operator="containsText" text="Week">
      <formula>NOT(ISERROR(SEARCH("Week",AH16)))</formula>
    </cfRule>
    <cfRule type="containsText" dxfId="1710" priority="35" stopIfTrue="1" operator="containsText" text="2018">
      <formula>NOT(ISERROR(SEARCH("2018",AH16)))</formula>
    </cfRule>
  </conditionalFormatting>
  <conditionalFormatting sqref="AH17">
    <cfRule type="containsText" dxfId="1709" priority="32" stopIfTrue="1" operator="containsText" text="Week">
      <formula>NOT(ISERROR(SEARCH("Week",AH17)))</formula>
    </cfRule>
  </conditionalFormatting>
  <conditionalFormatting sqref="AH17">
    <cfRule type="containsText" dxfId="1708" priority="29" stopIfTrue="1" operator="containsText" text="day">
      <formula>NOT(ISERROR(SEARCH("day",AH17)))</formula>
    </cfRule>
    <cfRule type="containsText" dxfId="1707" priority="30" stopIfTrue="1" operator="containsText" text="Week">
      <formula>NOT(ISERROR(SEARCH("Week",AH17)))</formula>
    </cfRule>
    <cfRule type="containsText" dxfId="1706" priority="31" stopIfTrue="1" operator="containsText" text="2018">
      <formula>NOT(ISERROR(SEARCH("2018",AH17)))</formula>
    </cfRule>
  </conditionalFormatting>
  <conditionalFormatting sqref="AH17">
    <cfRule type="containsText" dxfId="1705" priority="28" stopIfTrue="1" operator="containsText" text="Week">
      <formula>NOT(ISERROR(SEARCH("Week",AH17)))</formula>
    </cfRule>
  </conditionalFormatting>
  <conditionalFormatting sqref="AH17">
    <cfRule type="containsText" dxfId="1704" priority="25" stopIfTrue="1" operator="containsText" text="day">
      <formula>NOT(ISERROR(SEARCH("day",AH17)))</formula>
    </cfRule>
    <cfRule type="containsText" dxfId="1703" priority="26" stopIfTrue="1" operator="containsText" text="Week">
      <formula>NOT(ISERROR(SEARCH("Week",AH17)))</formula>
    </cfRule>
    <cfRule type="containsText" dxfId="1702" priority="27" stopIfTrue="1" operator="containsText" text="2018">
      <formula>NOT(ISERROR(SEARCH("2018",AH17)))</formula>
    </cfRule>
  </conditionalFormatting>
  <conditionalFormatting sqref="AE18">
    <cfRule type="containsText" dxfId="1701" priority="24" stopIfTrue="1" operator="containsText" text="Week">
      <formula>NOT(ISERROR(SEARCH("Week",AE18)))</formula>
    </cfRule>
  </conditionalFormatting>
  <conditionalFormatting sqref="AE18">
    <cfRule type="containsText" dxfId="1700" priority="21" stopIfTrue="1" operator="containsText" text="day">
      <formula>NOT(ISERROR(SEARCH("day",AE18)))</formula>
    </cfRule>
    <cfRule type="containsText" dxfId="1699" priority="22" stopIfTrue="1" operator="containsText" text="Week">
      <formula>NOT(ISERROR(SEARCH("Week",AE18)))</formula>
    </cfRule>
    <cfRule type="containsText" dxfId="1698" priority="23" stopIfTrue="1" operator="containsText" text="2018">
      <formula>NOT(ISERROR(SEARCH("2018",AE18)))</formula>
    </cfRule>
  </conditionalFormatting>
  <conditionalFormatting sqref="AE18">
    <cfRule type="containsText" dxfId="1697" priority="20" stopIfTrue="1" operator="containsText" text="Week">
      <formula>NOT(ISERROR(SEARCH("Week",AE18)))</formula>
    </cfRule>
  </conditionalFormatting>
  <conditionalFormatting sqref="AE18">
    <cfRule type="containsText" dxfId="1696" priority="17" stopIfTrue="1" operator="containsText" text="day">
      <formula>NOT(ISERROR(SEARCH("day",AE18)))</formula>
    </cfRule>
    <cfRule type="containsText" dxfId="1695" priority="18" stopIfTrue="1" operator="containsText" text="Week">
      <formula>NOT(ISERROR(SEARCH("Week",AE18)))</formula>
    </cfRule>
    <cfRule type="containsText" dxfId="1694" priority="19" stopIfTrue="1" operator="containsText" text="2018">
      <formula>NOT(ISERROR(SEARCH("2018",AE18)))</formula>
    </cfRule>
  </conditionalFormatting>
  <conditionalFormatting sqref="AE18">
    <cfRule type="containsText" dxfId="1693" priority="16" stopIfTrue="1" operator="containsText" text="Week">
      <formula>NOT(ISERROR(SEARCH("Week",AE18)))</formula>
    </cfRule>
  </conditionalFormatting>
  <conditionalFormatting sqref="AE18">
    <cfRule type="containsText" dxfId="1692" priority="13" stopIfTrue="1" operator="containsText" text="day">
      <formula>NOT(ISERROR(SEARCH("day",AE18)))</formula>
    </cfRule>
    <cfRule type="containsText" dxfId="1691" priority="14" stopIfTrue="1" operator="containsText" text="Week">
      <formula>NOT(ISERROR(SEARCH("Week",AE18)))</formula>
    </cfRule>
    <cfRule type="containsText" dxfId="1690" priority="15" stopIfTrue="1" operator="containsText" text="2018">
      <formula>NOT(ISERROR(SEARCH("2018",AE18)))</formula>
    </cfRule>
  </conditionalFormatting>
  <conditionalFormatting sqref="AE18">
    <cfRule type="containsText" dxfId="1689" priority="12" stopIfTrue="1" operator="containsText" text="Week">
      <formula>NOT(ISERROR(SEARCH("Week",AE18)))</formula>
    </cfRule>
  </conditionalFormatting>
  <conditionalFormatting sqref="AE18">
    <cfRule type="containsText" dxfId="1688" priority="9" stopIfTrue="1" operator="containsText" text="day">
      <formula>NOT(ISERROR(SEARCH("day",AE18)))</formula>
    </cfRule>
    <cfRule type="containsText" dxfId="1687" priority="10" stopIfTrue="1" operator="containsText" text="Week">
      <formula>NOT(ISERROR(SEARCH("Week",AE18)))</formula>
    </cfRule>
    <cfRule type="containsText" dxfId="1686" priority="11" stopIfTrue="1" operator="containsText" text="2018">
      <formula>NOT(ISERROR(SEARCH("2018",AE18)))</formula>
    </cfRule>
  </conditionalFormatting>
  <conditionalFormatting sqref="AH18">
    <cfRule type="containsText" dxfId="1685" priority="8" stopIfTrue="1" operator="containsText" text="Week">
      <formula>NOT(ISERROR(SEARCH("Week",AH18)))</formula>
    </cfRule>
  </conditionalFormatting>
  <conditionalFormatting sqref="AH18">
    <cfRule type="containsText" dxfId="1684" priority="5" stopIfTrue="1" operator="containsText" text="day">
      <formula>NOT(ISERROR(SEARCH("day",AH18)))</formula>
    </cfRule>
    <cfRule type="containsText" dxfId="1683" priority="6" stopIfTrue="1" operator="containsText" text="Week">
      <formula>NOT(ISERROR(SEARCH("Week",AH18)))</formula>
    </cfRule>
    <cfRule type="containsText" dxfId="1682" priority="7" stopIfTrue="1" operator="containsText" text="2018">
      <formula>NOT(ISERROR(SEARCH("2018",AH18)))</formula>
    </cfRule>
  </conditionalFormatting>
  <conditionalFormatting sqref="C5:X5">
    <cfRule type="cellIs" dxfId="1681" priority="3" operator="equal">
      <formula>"Home"</formula>
    </cfRule>
    <cfRule type="cellIs" dxfId="1680" priority="4" operator="equal">
      <formula>"Away"</formula>
    </cfRule>
  </conditionalFormatting>
  <conditionalFormatting sqref="F23:X23">
    <cfRule type="cellIs" dxfId="1679" priority="1" operator="equal">
      <formula>"Home"</formula>
    </cfRule>
    <cfRule type="cellIs" dxfId="1678" priority="2" operator="equal">
      <formula>"Away"</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9633-5ACD-47CF-821D-F5027C08975D}">
  <dimension ref="A1:AR37"/>
  <sheetViews>
    <sheetView zoomScale="48" zoomScaleNormal="48" workbookViewId="0">
      <selection activeCell="V19" sqref="V19"/>
    </sheetView>
  </sheetViews>
  <sheetFormatPr defaultColWidth="9.140625" defaultRowHeight="18" x14ac:dyDescent="0.25"/>
  <cols>
    <col min="1" max="1" width="3.28515625" customWidth="1"/>
    <col min="2" max="2" width="5" customWidth="1"/>
    <col min="3" max="3" width="27.7109375" customWidth="1"/>
    <col min="4" max="4" width="4.85546875" customWidth="1"/>
    <col min="5" max="5" width="4.140625" customWidth="1"/>
    <col min="6" max="6" width="27.7109375" customWidth="1"/>
    <col min="7" max="7" width="4.85546875" customWidth="1"/>
    <col min="8" max="8" width="3.28515625" customWidth="1"/>
    <col min="9" max="9" width="5" customWidth="1"/>
    <col min="10" max="10" width="27.7109375" customWidth="1"/>
    <col min="11" max="11" width="4.85546875" customWidth="1"/>
    <col min="12" max="12" width="4.140625" customWidth="1"/>
    <col min="13" max="13" width="27.7109375" customWidth="1"/>
    <col min="14" max="14" width="4.85546875" customWidth="1"/>
    <col min="15" max="15" width="3.28515625" customWidth="1"/>
    <col min="16" max="16" width="5" customWidth="1"/>
    <col min="17" max="17" width="27.7109375" customWidth="1"/>
    <col min="18" max="18" width="4.85546875" customWidth="1"/>
    <col min="19" max="19" width="4.140625" customWidth="1"/>
    <col min="20" max="20" width="27.7109375" customWidth="1"/>
    <col min="21" max="21" width="4.85546875" customWidth="1"/>
    <col min="22" max="22" width="3.28515625" customWidth="1"/>
    <col min="23" max="23" width="5" customWidth="1"/>
    <col min="24" max="24" width="27.7109375" customWidth="1"/>
    <col min="25" max="25" width="4.85546875" customWidth="1"/>
    <col min="26" max="26" width="4.140625" customWidth="1"/>
    <col min="27" max="27" width="27.7109375" customWidth="1"/>
    <col min="28" max="28" width="4.85546875" customWidth="1"/>
    <col min="29" max="29" width="3.28515625" customWidth="1"/>
    <col min="30" max="30" width="5" customWidth="1"/>
    <col min="31" max="31" width="27.7109375" customWidth="1"/>
    <col min="32" max="32" width="4.85546875" customWidth="1"/>
    <col min="33" max="33" width="4.140625" customWidth="1"/>
    <col min="34" max="34" width="27.7109375" customWidth="1"/>
    <col min="35" max="35" width="4.85546875" customWidth="1"/>
    <col min="36" max="36" width="5.42578125" customWidth="1"/>
    <col min="37" max="37" width="6.5703125" style="1" customWidth="1"/>
    <col min="38" max="38" width="35" style="1" customWidth="1"/>
    <col min="39" max="39" width="4.85546875" style="1" customWidth="1"/>
    <col min="40" max="40" width="35" style="1" customWidth="1"/>
    <col min="41" max="41" width="18.140625" style="1" customWidth="1"/>
    <col min="42" max="42" width="17.5703125" customWidth="1"/>
    <col min="43" max="43" width="3.28515625" customWidth="1"/>
    <col min="44" max="44" width="5" customWidth="1"/>
    <col min="45" max="45" width="26" customWidth="1"/>
    <col min="46" max="46" width="4.85546875" customWidth="1"/>
    <col min="47" max="47" width="4.140625" customWidth="1"/>
    <col min="48" max="48" width="26" customWidth="1"/>
    <col min="49" max="49" width="4.85546875" customWidth="1"/>
    <col min="50" max="50" width="3.28515625" customWidth="1"/>
    <col min="51" max="51" width="5" customWidth="1"/>
    <col min="52" max="52" width="26" customWidth="1"/>
    <col min="53" max="53" width="4.85546875" customWidth="1"/>
    <col min="54" max="54" width="4.140625" customWidth="1"/>
    <col min="55" max="55" width="26" customWidth="1"/>
    <col min="56" max="56" width="4.85546875" customWidth="1"/>
    <col min="57" max="57" width="3.28515625" customWidth="1"/>
  </cols>
  <sheetData>
    <row r="1" spans="1:44" s="174" customFormat="1" ht="27" x14ac:dyDescent="0.25">
      <c r="A1" s="3"/>
      <c r="B1" s="4" t="s">
        <v>36</v>
      </c>
      <c r="C1" s="4"/>
      <c r="D1" s="4"/>
      <c r="E1" s="4"/>
      <c r="F1" s="4"/>
      <c r="G1" s="4"/>
      <c r="H1" s="3"/>
      <c r="I1" s="4"/>
      <c r="J1" s="4"/>
      <c r="K1" s="4"/>
      <c r="L1" s="20" t="s">
        <v>37</v>
      </c>
      <c r="M1" s="21">
        <v>15</v>
      </c>
      <c r="N1" s="4"/>
      <c r="O1" s="3"/>
      <c r="P1" s="4"/>
      <c r="R1" s="4"/>
      <c r="S1" s="20" t="s">
        <v>38</v>
      </c>
      <c r="T1" s="21">
        <v>89</v>
      </c>
      <c r="U1" s="4"/>
      <c r="V1" s="3"/>
      <c r="X1" s="20" t="s">
        <v>219</v>
      </c>
      <c r="Y1" s="4"/>
      <c r="Z1" s="4"/>
      <c r="AA1" s="19">
        <v>44772</v>
      </c>
      <c r="AB1" s="4"/>
      <c r="AC1" s="3"/>
      <c r="AD1" s="75"/>
      <c r="AE1" s="22"/>
      <c r="AF1" s="75"/>
      <c r="AG1" s="75"/>
      <c r="AH1" s="75"/>
      <c r="AI1" s="75"/>
      <c r="AJ1" s="75"/>
      <c r="AK1" s="75"/>
      <c r="AL1" s="75"/>
      <c r="AM1" s="75"/>
      <c r="AN1" s="75"/>
      <c r="AO1" s="75"/>
      <c r="AP1" s="75"/>
      <c r="AQ1" s="75"/>
      <c r="AR1" s="75"/>
    </row>
    <row r="2" spans="1:44" s="174" customFormat="1" ht="17.25" customHeight="1" x14ac:dyDescent="0.25">
      <c r="A2" s="3"/>
      <c r="B2" s="4"/>
      <c r="C2" s="175" t="s">
        <v>40</v>
      </c>
      <c r="D2" s="75">
        <f>ABS(IF(E17&lt;H17,E17,H17)+1)</f>
        <v>10</v>
      </c>
      <c r="E2" s="75" t="str">
        <f>IF(D2=10,"F"," ")</f>
        <v>F</v>
      </c>
      <c r="F2" s="29" t="str">
        <f>IF(E17="Top","Bottom", IF(E17&lt;H17, C17, F17))</f>
        <v>Bottom</v>
      </c>
      <c r="G2" s="4"/>
      <c r="H2" s="3"/>
      <c r="I2" s="4"/>
      <c r="J2" s="175" t="s">
        <v>40</v>
      </c>
      <c r="K2" s="75">
        <f>ABS(IF(L17&lt;O17,L17,O17)+1)</f>
        <v>10</v>
      </c>
      <c r="L2" s="75" t="str">
        <f>IF(K2=10,"F"," ")</f>
        <v>F</v>
      </c>
      <c r="M2" s="29" t="str">
        <f>IF(L17="Top","Bottom", IF(L17&lt;O17, J17, M17))</f>
        <v>Bottom</v>
      </c>
      <c r="N2" s="4"/>
      <c r="O2" s="3"/>
      <c r="P2" s="4"/>
      <c r="Q2" s="175" t="s">
        <v>40</v>
      </c>
      <c r="R2" s="75">
        <f>ABS(IF(S17&lt;V17,S17,V17)+1)</f>
        <v>10</v>
      </c>
      <c r="S2" s="75" t="str">
        <f>IF(R2=10,"F"," ")</f>
        <v>F</v>
      </c>
      <c r="T2" s="29" t="str">
        <f>IF(S17="Top","Bottom", IF(S17&lt;V17, Q17, T17))</f>
        <v>Bottom</v>
      </c>
      <c r="U2" s="4"/>
      <c r="V2" s="3"/>
      <c r="W2" s="4"/>
      <c r="X2" s="175" t="s">
        <v>40</v>
      </c>
      <c r="Y2" s="75">
        <f>ABS(IF(Z17&lt;AC17,Z17,AC17)+1)</f>
        <v>10</v>
      </c>
      <c r="Z2" s="75" t="str">
        <f>IF(Y2=10,"F"," ")</f>
        <v>F</v>
      </c>
      <c r="AA2" s="29" t="str">
        <f>IF(Z17="Top","Bottom", IF(Z17&lt;AC17, X17, AA17))</f>
        <v>Bottom</v>
      </c>
      <c r="AB2" s="4"/>
      <c r="AC2" s="3"/>
      <c r="AD2" s="75"/>
      <c r="AE2" s="75"/>
      <c r="AF2" s="75"/>
      <c r="AG2" s="75"/>
      <c r="AH2" s="75"/>
      <c r="AI2" s="75"/>
      <c r="AJ2" s="75"/>
      <c r="AK2" s="75"/>
      <c r="AL2" s="75"/>
      <c r="AM2" s="75"/>
      <c r="AN2" s="75"/>
      <c r="AO2" s="75"/>
      <c r="AP2" s="75"/>
      <c r="AQ2" s="75"/>
      <c r="AR2" s="75"/>
    </row>
    <row r="3" spans="1:44" s="174" customFormat="1" ht="18" customHeight="1" x14ac:dyDescent="0.25">
      <c r="A3" s="3"/>
      <c r="B3" s="5">
        <v>1</v>
      </c>
      <c r="C3" s="14" t="s">
        <v>15</v>
      </c>
      <c r="D3" s="79"/>
      <c r="E3" s="15"/>
      <c r="F3" s="16" t="s">
        <v>14</v>
      </c>
      <c r="G3" s="17"/>
      <c r="H3" s="3"/>
      <c r="I3" s="5">
        <v>2</v>
      </c>
      <c r="J3" s="14" t="s">
        <v>15</v>
      </c>
      <c r="K3" s="79"/>
      <c r="L3" s="15"/>
      <c r="M3" s="16" t="s">
        <v>14</v>
      </c>
      <c r="N3" s="17"/>
      <c r="O3" s="3"/>
      <c r="P3" s="5">
        <v>3</v>
      </c>
      <c r="Q3" s="14" t="s">
        <v>15</v>
      </c>
      <c r="R3" s="79"/>
      <c r="S3" s="15"/>
      <c r="T3" s="16" t="s">
        <v>14</v>
      </c>
      <c r="U3" s="17"/>
      <c r="V3" s="3"/>
      <c r="W3" s="5">
        <v>4</v>
      </c>
      <c r="X3" s="14" t="s">
        <v>15</v>
      </c>
      <c r="Y3" s="79"/>
      <c r="Z3" s="15"/>
      <c r="AA3" s="16" t="s">
        <v>14</v>
      </c>
      <c r="AB3" s="17"/>
      <c r="AC3" s="3"/>
      <c r="AD3" s="75"/>
      <c r="AE3" s="75" t="s">
        <v>41</v>
      </c>
      <c r="AF3" s="75"/>
      <c r="AG3" s="75"/>
      <c r="AH3" s="75"/>
      <c r="AI3" s="75"/>
      <c r="AJ3" s="75"/>
      <c r="AK3" s="75"/>
      <c r="AL3" s="24" t="s">
        <v>220</v>
      </c>
      <c r="AM3" s="24"/>
      <c r="AN3" s="24"/>
      <c r="AO3" s="176" t="s">
        <v>43</v>
      </c>
      <c r="AP3" s="75"/>
      <c r="AQ3" s="75"/>
      <c r="AR3" s="75"/>
    </row>
    <row r="4" spans="1:44" s="174" customFormat="1" ht="18" customHeight="1" x14ac:dyDescent="0.25">
      <c r="A4" s="77"/>
      <c r="C4" s="172"/>
      <c r="D4" s="173"/>
      <c r="E4" s="18"/>
      <c r="F4" s="17"/>
      <c r="G4" s="17"/>
      <c r="H4" s="77"/>
      <c r="I4" s="5"/>
      <c r="J4" s="172"/>
      <c r="K4" s="173"/>
      <c r="L4" s="18"/>
      <c r="M4" s="17"/>
      <c r="N4" s="17"/>
      <c r="O4" s="77"/>
      <c r="P4" s="5"/>
      <c r="Q4" s="172"/>
      <c r="R4" s="173"/>
      <c r="S4" s="18"/>
      <c r="T4" s="17"/>
      <c r="U4" s="17"/>
      <c r="V4" s="77"/>
      <c r="W4" s="5"/>
      <c r="X4" s="172"/>
      <c r="Y4" s="173"/>
      <c r="Z4" s="18"/>
      <c r="AA4" s="17"/>
      <c r="AB4" s="17"/>
      <c r="AC4" s="77"/>
      <c r="AD4" s="75">
        <v>1</v>
      </c>
      <c r="AE4" s="76" t="s">
        <v>55</v>
      </c>
      <c r="AF4" s="75"/>
      <c r="AG4" s="75"/>
      <c r="AH4" s="76" t="s">
        <v>47</v>
      </c>
      <c r="AI4" s="75"/>
      <c r="AJ4" s="75"/>
      <c r="AK4" s="75"/>
      <c r="AL4" s="76" t="s">
        <v>47</v>
      </c>
      <c r="AM4" s="30" t="s">
        <v>45</v>
      </c>
      <c r="AN4" s="76" t="s">
        <v>55</v>
      </c>
      <c r="AO4" s="31">
        <v>0.54861111111111105</v>
      </c>
      <c r="AP4" s="75"/>
      <c r="AQ4" s="75"/>
      <c r="AR4" s="75"/>
    </row>
    <row r="5" spans="1:44" s="174" customFormat="1" x14ac:dyDescent="0.25">
      <c r="A5" s="77"/>
      <c r="C5" s="78" t="str">
        <f>AL26</f>
        <v>Andrew Bacha</v>
      </c>
      <c r="D5" s="80">
        <f>SUM(D7:D16)</f>
        <v>9</v>
      </c>
      <c r="E5" s="81" t="s">
        <v>45</v>
      </c>
      <c r="F5" s="82" t="str">
        <f>AN26</f>
        <v>Mike Beimel</v>
      </c>
      <c r="G5" s="80">
        <f>SUM(G7:G16)</f>
        <v>13</v>
      </c>
      <c r="H5" s="77"/>
      <c r="I5" s="79"/>
      <c r="J5" s="78" t="str">
        <f>AL27</f>
        <v>Bucky Pollick</v>
      </c>
      <c r="K5" s="80">
        <f>SUM(K7:K16)</f>
        <v>8</v>
      </c>
      <c r="L5" s="81" t="s">
        <v>45</v>
      </c>
      <c r="M5" s="82" t="str">
        <f>AN27</f>
        <v>Tyler Daniels</v>
      </c>
      <c r="N5" s="80">
        <f>SUM(N7:N16)</f>
        <v>12</v>
      </c>
      <c r="O5" s="77"/>
      <c r="P5" s="79"/>
      <c r="Q5" s="82" t="str">
        <f>AL28</f>
        <v>Jimmy Brown</v>
      </c>
      <c r="R5" s="80">
        <f>SUM(R7:R16)</f>
        <v>13</v>
      </c>
      <c r="S5" s="81" t="s">
        <v>45</v>
      </c>
      <c r="T5" s="78" t="str">
        <f>AN28</f>
        <v>Will Higginbotham</v>
      </c>
      <c r="U5" s="80">
        <f>SUM(U7:U16)</f>
        <v>8</v>
      </c>
      <c r="V5" s="77"/>
      <c r="W5" s="79"/>
      <c r="X5" s="82" t="str">
        <f>AL29</f>
        <v>Brandon Tyra</v>
      </c>
      <c r="Y5" s="80">
        <f>SUM(Y7:Y16)</f>
        <v>17</v>
      </c>
      <c r="Z5" s="81" t="s">
        <v>45</v>
      </c>
      <c r="AA5" s="78" t="str">
        <f>AN29</f>
        <v>Jared Lemin</v>
      </c>
      <c r="AB5" s="80">
        <f>SUM(AB7:AB16)</f>
        <v>12</v>
      </c>
      <c r="AC5" s="77"/>
      <c r="AD5" s="75">
        <v>2</v>
      </c>
      <c r="AE5" s="76" t="s">
        <v>62</v>
      </c>
      <c r="AF5" s="75"/>
      <c r="AG5" s="75"/>
      <c r="AH5" s="76" t="s">
        <v>76</v>
      </c>
      <c r="AI5" s="75"/>
      <c r="AJ5" s="75"/>
      <c r="AK5" s="75"/>
      <c r="AL5" s="76" t="s">
        <v>76</v>
      </c>
      <c r="AM5" s="30" t="s">
        <v>45</v>
      </c>
      <c r="AN5" s="76" t="s">
        <v>62</v>
      </c>
      <c r="AO5" s="31">
        <v>0.58680555555555558</v>
      </c>
      <c r="AP5" s="75"/>
      <c r="AQ5" s="75"/>
      <c r="AR5" s="75"/>
    </row>
    <row r="6" spans="1:44" s="174" customFormat="1" x14ac:dyDescent="0.25">
      <c r="A6" s="77"/>
      <c r="C6" s="79"/>
      <c r="E6" s="32"/>
      <c r="F6" s="79"/>
      <c r="H6" s="77"/>
      <c r="I6" s="79"/>
      <c r="J6" s="79"/>
      <c r="L6" s="32"/>
      <c r="M6" s="79"/>
      <c r="O6" s="77"/>
      <c r="P6" s="79"/>
      <c r="Q6" s="79"/>
      <c r="S6" s="32"/>
      <c r="T6" s="79"/>
      <c r="V6" s="77"/>
      <c r="W6" s="79"/>
      <c r="X6" s="79"/>
      <c r="Z6" s="32"/>
      <c r="AA6" s="79"/>
      <c r="AC6" s="77"/>
      <c r="AD6" s="75">
        <v>3</v>
      </c>
      <c r="AE6" s="76" t="s">
        <v>65</v>
      </c>
      <c r="AF6" s="75"/>
      <c r="AG6" s="75"/>
      <c r="AH6" s="76" t="s">
        <v>46</v>
      </c>
      <c r="AI6" s="75"/>
      <c r="AJ6" s="75"/>
      <c r="AK6" s="75"/>
      <c r="AL6" s="76" t="s">
        <v>46</v>
      </c>
      <c r="AM6" s="30" t="s">
        <v>45</v>
      </c>
      <c r="AN6" s="76" t="s">
        <v>65</v>
      </c>
      <c r="AO6" s="31">
        <v>0.62986111111111098</v>
      </c>
      <c r="AP6" s="75"/>
      <c r="AQ6" s="75"/>
      <c r="AR6" s="75"/>
    </row>
    <row r="7" spans="1:44" s="174" customFormat="1" x14ac:dyDescent="0.25">
      <c r="A7" s="6"/>
      <c r="B7" s="10"/>
      <c r="C7" s="7" t="s">
        <v>51</v>
      </c>
      <c r="D7" s="7">
        <v>0</v>
      </c>
      <c r="E7" s="32"/>
      <c r="F7" s="13" t="s">
        <v>52</v>
      </c>
      <c r="G7" s="10">
        <f>IF(D2&gt;1,1,0)</f>
        <v>1</v>
      </c>
      <c r="H7" s="6"/>
      <c r="I7" s="10"/>
      <c r="J7" s="7" t="s">
        <v>51</v>
      </c>
      <c r="K7" s="7">
        <v>0</v>
      </c>
      <c r="L7" s="32"/>
      <c r="M7" s="13" t="s">
        <v>52</v>
      </c>
      <c r="N7" s="10">
        <f>IF(K2&gt;1,1,0)</f>
        <v>1</v>
      </c>
      <c r="O7" s="6"/>
      <c r="P7" s="10"/>
      <c r="Q7" s="7" t="s">
        <v>51</v>
      </c>
      <c r="R7" s="7">
        <v>0</v>
      </c>
      <c r="S7" s="32"/>
      <c r="T7" s="13" t="s">
        <v>52</v>
      </c>
      <c r="U7" s="10">
        <f>IF(R2&gt;1,1,0)</f>
        <v>1</v>
      </c>
      <c r="V7" s="6"/>
      <c r="W7" s="10"/>
      <c r="X7" s="7" t="s">
        <v>51</v>
      </c>
      <c r="Y7" s="7">
        <v>0</v>
      </c>
      <c r="Z7" s="32"/>
      <c r="AA7" s="13" t="s">
        <v>52</v>
      </c>
      <c r="AB7" s="10">
        <f>IF(Y2&gt;1,1,0)</f>
        <v>1</v>
      </c>
      <c r="AC7" s="6"/>
      <c r="AD7" s="75">
        <v>4</v>
      </c>
      <c r="AE7" s="33" t="s">
        <v>63</v>
      </c>
      <c r="AF7" s="75"/>
      <c r="AG7" s="75"/>
      <c r="AH7" s="33" t="s">
        <v>44</v>
      </c>
      <c r="AI7" s="75"/>
      <c r="AJ7" s="75"/>
      <c r="AK7" s="75"/>
      <c r="AL7" s="33" t="s">
        <v>63</v>
      </c>
      <c r="AM7" s="34" t="s">
        <v>45</v>
      </c>
      <c r="AN7" s="33" t="s">
        <v>44</v>
      </c>
      <c r="AO7" s="35">
        <v>0.67361111111111205</v>
      </c>
      <c r="AP7" s="75"/>
      <c r="AQ7" s="75"/>
      <c r="AR7" s="75"/>
    </row>
    <row r="8" spans="1:44" s="174" customFormat="1" x14ac:dyDescent="0.25">
      <c r="A8" s="6"/>
      <c r="B8" s="8">
        <v>4</v>
      </c>
      <c r="C8" s="25" t="s">
        <v>44</v>
      </c>
      <c r="D8" s="36">
        <f>_xlfn.IFNA(IF(MATCH(C8,$AE$4:$AE$19, 0)&gt;0, $B8), 0)</f>
        <v>0</v>
      </c>
      <c r="E8" s="32">
        <f>COUNTIF($AE$4:$AE$35,C8)</f>
        <v>1</v>
      </c>
      <c r="F8" s="25" t="s">
        <v>61</v>
      </c>
      <c r="G8" s="36">
        <f>_xlfn.IFNA(IF(MATCH(F8,$AE$4:$AE$19, 0)&gt;0, $B8), 0)</f>
        <v>4</v>
      </c>
      <c r="H8" s="37">
        <f>COUNTIF($AE$4:$AE$35,F8)</f>
        <v>1</v>
      </c>
      <c r="I8" s="8">
        <v>4</v>
      </c>
      <c r="J8" s="25" t="s">
        <v>69</v>
      </c>
      <c r="K8" s="36">
        <f>_xlfn.IFNA(IF(MATCH(J8,$AE$4:$AE$19, 0)&gt;0, $B8), 0)</f>
        <v>0</v>
      </c>
      <c r="L8" s="32">
        <f>COUNTIF($AE$4:$AE$35,J8)</f>
        <v>1</v>
      </c>
      <c r="M8" s="25" t="s">
        <v>59</v>
      </c>
      <c r="N8" s="36">
        <f>_xlfn.IFNA(IF(MATCH(M8,$AE$4:$AE$19, 0)&gt;0, $B8), 0)</f>
        <v>0</v>
      </c>
      <c r="O8" s="37">
        <f>COUNTIF($AE$4:$AE$35,M8)</f>
        <v>1</v>
      </c>
      <c r="P8" s="8">
        <v>4</v>
      </c>
      <c r="Q8" s="25" t="s">
        <v>59</v>
      </c>
      <c r="R8" s="36">
        <f>_xlfn.IFNA(IF(MATCH(Q8,$AE$4:$AE$19, 0)&gt;0, $B8), 0)</f>
        <v>0</v>
      </c>
      <c r="S8" s="32">
        <f>COUNTIF($AE$4:$AE$35,Q8)</f>
        <v>1</v>
      </c>
      <c r="T8" s="25" t="s">
        <v>64</v>
      </c>
      <c r="U8" s="36">
        <f>_xlfn.IFNA(IF(MATCH(T8,$AE$4:$AE$19, 0)&gt;0, $B8), 0)</f>
        <v>0</v>
      </c>
      <c r="V8" s="37">
        <f>COUNTIF($AE$4:$AE$35,T8)</f>
        <v>1</v>
      </c>
      <c r="W8" s="8">
        <v>4</v>
      </c>
      <c r="X8" s="25" t="s">
        <v>61</v>
      </c>
      <c r="Y8" s="36">
        <f>_xlfn.IFNA(IF(MATCH(X8,$AE$4:$AE$19, 0)&gt;0, $B8), 0)</f>
        <v>4</v>
      </c>
      <c r="Z8" s="32">
        <f>COUNTIF($AE$4:$AE$35,X8)</f>
        <v>1</v>
      </c>
      <c r="AA8" s="25" t="s">
        <v>66</v>
      </c>
      <c r="AB8" s="36">
        <f>_xlfn.IFNA(IF(MATCH(AA8,$AE$4:$AE$19, 0)&gt;0, $B8), 0)</f>
        <v>4</v>
      </c>
      <c r="AC8" s="37">
        <f>COUNTIF($AE$4:$AE$35,AA8)</f>
        <v>1</v>
      </c>
      <c r="AD8" s="75">
        <v>5</v>
      </c>
      <c r="AE8" s="76" t="s">
        <v>60</v>
      </c>
      <c r="AF8" s="75"/>
      <c r="AG8" s="75"/>
      <c r="AH8" s="76" t="s">
        <v>68</v>
      </c>
      <c r="AI8" s="75"/>
      <c r="AJ8" s="75"/>
      <c r="AK8" s="75"/>
      <c r="AL8" s="76" t="s">
        <v>60</v>
      </c>
      <c r="AM8" s="30" t="s">
        <v>45</v>
      </c>
      <c r="AN8" s="76" t="s">
        <v>68</v>
      </c>
      <c r="AO8" s="31">
        <v>0.75694444444444497</v>
      </c>
      <c r="AP8" s="75"/>
      <c r="AQ8" s="75"/>
      <c r="AR8" s="75"/>
    </row>
    <row r="9" spans="1:44" s="174" customFormat="1" x14ac:dyDescent="0.25">
      <c r="A9" s="6"/>
      <c r="B9" s="8">
        <v>3</v>
      </c>
      <c r="C9" s="25" t="s">
        <v>64</v>
      </c>
      <c r="D9" s="36">
        <f t="shared" ref="D9:D16" si="0">_xlfn.IFNA(IF(MATCH(C9,$AE$4:$AE$19, 0)&gt;0, $B9), 0)</f>
        <v>0</v>
      </c>
      <c r="E9" s="32">
        <f t="shared" ref="E9:E16" si="1">COUNTIF($AE$4:$AE$35,C9)</f>
        <v>1</v>
      </c>
      <c r="F9" s="25" t="s">
        <v>59</v>
      </c>
      <c r="G9" s="36">
        <f t="shared" ref="G9:G16" si="2">_xlfn.IFNA(IF(MATCH(F9,$AE$4:$AE$19, 0)&gt;0, $B9), 0)</f>
        <v>0</v>
      </c>
      <c r="H9" s="37">
        <f t="shared" ref="H9:H16" si="3">COUNTIF($AE$4:$AE$35,F9)</f>
        <v>1</v>
      </c>
      <c r="I9" s="8">
        <v>3</v>
      </c>
      <c r="J9" s="25" t="s">
        <v>59</v>
      </c>
      <c r="K9" s="36">
        <f t="shared" ref="K9:K16" si="4">_xlfn.IFNA(IF(MATCH(J9,$AE$4:$AE$19, 0)&gt;0, $B9), 0)</f>
        <v>0</v>
      </c>
      <c r="L9" s="32">
        <f t="shared" ref="L9:L16" si="5">COUNTIF($AE$4:$AE$35,J9)</f>
        <v>1</v>
      </c>
      <c r="M9" s="25" t="s">
        <v>64</v>
      </c>
      <c r="N9" s="36">
        <f t="shared" ref="N9:N16" si="6">_xlfn.IFNA(IF(MATCH(M9,$AE$4:$AE$19, 0)&gt;0, $B9), 0)</f>
        <v>0</v>
      </c>
      <c r="O9" s="37">
        <f t="shared" ref="O9:O16" si="7">COUNTIF($AE$4:$AE$35,M9)</f>
        <v>1</v>
      </c>
      <c r="P9" s="8">
        <v>3</v>
      </c>
      <c r="Q9" s="25" t="s">
        <v>66</v>
      </c>
      <c r="R9" s="36">
        <f t="shared" ref="R9:R16" si="8">_xlfn.IFNA(IF(MATCH(Q9,$AE$4:$AE$19, 0)&gt;0, $B9), 0)</f>
        <v>3</v>
      </c>
      <c r="S9" s="32">
        <f t="shared" ref="S9:S16" si="9">COUNTIF($AE$4:$AE$35,Q9)</f>
        <v>1</v>
      </c>
      <c r="T9" s="25" t="s">
        <v>61</v>
      </c>
      <c r="U9" s="36">
        <f t="shared" ref="U9:U16" si="10">_xlfn.IFNA(IF(MATCH(T9,$AE$4:$AE$19, 0)&gt;0, $B9), 0)</f>
        <v>3</v>
      </c>
      <c r="V9" s="37">
        <f t="shared" ref="V9:V16" si="11">COUNTIF($AE$4:$AE$35,T9)</f>
        <v>1</v>
      </c>
      <c r="W9" s="8">
        <v>3</v>
      </c>
      <c r="X9" s="25" t="s">
        <v>73</v>
      </c>
      <c r="Y9" s="36">
        <f t="shared" ref="Y9:Y16" si="12">_xlfn.IFNA(IF(MATCH(X9,$AE$4:$AE$19, 0)&gt;0, $B9), 0)</f>
        <v>3</v>
      </c>
      <c r="Z9" s="32">
        <f t="shared" ref="Z9:Z16" si="13">COUNTIF($AE$4:$AE$35,X9)</f>
        <v>1</v>
      </c>
      <c r="AA9" s="25" t="s">
        <v>59</v>
      </c>
      <c r="AB9" s="36">
        <f t="shared" ref="AB9:AB16" si="14">_xlfn.IFNA(IF(MATCH(AA9,$AE$4:$AE$19, 0)&gt;0, $B9), 0)</f>
        <v>0</v>
      </c>
      <c r="AC9" s="37">
        <f t="shared" ref="AC9:AC16" si="15">COUNTIF($AE$4:$AE$35,AA9)</f>
        <v>1</v>
      </c>
      <c r="AD9" s="75">
        <v>6</v>
      </c>
      <c r="AE9" s="33" t="s">
        <v>48</v>
      </c>
      <c r="AF9" s="75"/>
      <c r="AG9" s="75"/>
      <c r="AH9" s="33" t="s">
        <v>64</v>
      </c>
      <c r="AI9" s="75"/>
      <c r="AJ9" s="75"/>
      <c r="AK9" s="75"/>
      <c r="AL9" s="33" t="s">
        <v>64</v>
      </c>
      <c r="AM9" s="34" t="s">
        <v>45</v>
      </c>
      <c r="AN9" s="33" t="s">
        <v>48</v>
      </c>
      <c r="AO9" s="35">
        <v>0.77777777777777779</v>
      </c>
      <c r="AP9" s="75"/>
      <c r="AQ9" s="75"/>
      <c r="AR9" s="75"/>
    </row>
    <row r="10" spans="1:44" s="174" customFormat="1" x14ac:dyDescent="0.25">
      <c r="A10" s="6"/>
      <c r="B10" s="8">
        <v>2</v>
      </c>
      <c r="C10" s="25" t="s">
        <v>54</v>
      </c>
      <c r="D10" s="36">
        <f t="shared" si="0"/>
        <v>0</v>
      </c>
      <c r="E10" s="32">
        <f t="shared" si="1"/>
        <v>1</v>
      </c>
      <c r="F10" s="25" t="s">
        <v>44</v>
      </c>
      <c r="G10" s="36">
        <f t="shared" si="2"/>
        <v>0</v>
      </c>
      <c r="H10" s="37">
        <f t="shared" si="3"/>
        <v>1</v>
      </c>
      <c r="I10" s="8">
        <v>2</v>
      </c>
      <c r="J10" s="25" t="s">
        <v>63</v>
      </c>
      <c r="K10" s="36">
        <f t="shared" si="4"/>
        <v>2</v>
      </c>
      <c r="L10" s="32">
        <f t="shared" si="5"/>
        <v>1</v>
      </c>
      <c r="M10" s="25" t="s">
        <v>63</v>
      </c>
      <c r="N10" s="36">
        <f t="shared" si="6"/>
        <v>2</v>
      </c>
      <c r="O10" s="37">
        <f t="shared" si="7"/>
        <v>1</v>
      </c>
      <c r="P10" s="8">
        <v>2</v>
      </c>
      <c r="Q10" s="25" t="s">
        <v>61</v>
      </c>
      <c r="R10" s="36">
        <f t="shared" si="8"/>
        <v>2</v>
      </c>
      <c r="S10" s="32">
        <f t="shared" si="9"/>
        <v>1</v>
      </c>
      <c r="T10" s="25" t="s">
        <v>69</v>
      </c>
      <c r="U10" s="36">
        <f t="shared" si="10"/>
        <v>0</v>
      </c>
      <c r="V10" s="37">
        <f t="shared" si="11"/>
        <v>1</v>
      </c>
      <c r="W10" s="8">
        <v>2</v>
      </c>
      <c r="X10" s="25" t="s">
        <v>64</v>
      </c>
      <c r="Y10" s="36">
        <f t="shared" si="12"/>
        <v>0</v>
      </c>
      <c r="Z10" s="32">
        <f t="shared" si="13"/>
        <v>1</v>
      </c>
      <c r="AA10" s="25" t="s">
        <v>61</v>
      </c>
      <c r="AB10" s="36">
        <f t="shared" si="14"/>
        <v>2</v>
      </c>
      <c r="AC10" s="37">
        <f t="shared" si="15"/>
        <v>1</v>
      </c>
      <c r="AD10" s="75">
        <v>7</v>
      </c>
      <c r="AE10" s="76" t="s">
        <v>49</v>
      </c>
      <c r="AF10" s="75"/>
      <c r="AG10" s="75"/>
      <c r="AH10" s="76" t="s">
        <v>70</v>
      </c>
      <c r="AI10" s="75"/>
      <c r="AJ10" s="75"/>
      <c r="AK10" s="75"/>
      <c r="AL10" s="76" t="s">
        <v>49</v>
      </c>
      <c r="AM10" s="30" t="s">
        <v>45</v>
      </c>
      <c r="AN10" s="76" t="s">
        <v>70</v>
      </c>
      <c r="AO10" s="31">
        <v>0.79861111111111116</v>
      </c>
      <c r="AP10" s="75"/>
      <c r="AQ10" s="75"/>
      <c r="AR10" s="75"/>
    </row>
    <row r="11" spans="1:44" s="174" customFormat="1" x14ac:dyDescent="0.25">
      <c r="A11" s="6"/>
      <c r="B11" s="8">
        <v>1</v>
      </c>
      <c r="C11" s="25" t="s">
        <v>73</v>
      </c>
      <c r="D11" s="36">
        <f t="shared" si="0"/>
        <v>1</v>
      </c>
      <c r="E11" s="32">
        <f t="shared" si="1"/>
        <v>1</v>
      </c>
      <c r="F11" s="25" t="s">
        <v>64</v>
      </c>
      <c r="G11" s="36">
        <f t="shared" si="2"/>
        <v>0</v>
      </c>
      <c r="H11" s="37">
        <f t="shared" si="3"/>
        <v>1</v>
      </c>
      <c r="I11" s="8">
        <v>1</v>
      </c>
      <c r="J11" s="25" t="s">
        <v>61</v>
      </c>
      <c r="K11" s="36">
        <f t="shared" si="4"/>
        <v>1</v>
      </c>
      <c r="L11" s="32">
        <f t="shared" si="5"/>
        <v>1</v>
      </c>
      <c r="M11" s="25" t="s">
        <v>66</v>
      </c>
      <c r="N11" s="36">
        <f t="shared" si="6"/>
        <v>1</v>
      </c>
      <c r="O11" s="37">
        <f t="shared" si="7"/>
        <v>1</v>
      </c>
      <c r="P11" s="8">
        <v>1</v>
      </c>
      <c r="Q11" s="25" t="s">
        <v>48</v>
      </c>
      <c r="R11" s="36">
        <f t="shared" si="8"/>
        <v>1</v>
      </c>
      <c r="S11" s="32">
        <f t="shared" si="9"/>
        <v>1</v>
      </c>
      <c r="T11" s="25" t="s">
        <v>59</v>
      </c>
      <c r="U11" s="36">
        <f t="shared" si="10"/>
        <v>0</v>
      </c>
      <c r="V11" s="37">
        <f t="shared" si="11"/>
        <v>1</v>
      </c>
      <c r="W11" s="8">
        <v>1</v>
      </c>
      <c r="X11" s="25" t="s">
        <v>66</v>
      </c>
      <c r="Y11" s="36">
        <f t="shared" si="12"/>
        <v>1</v>
      </c>
      <c r="Z11" s="32">
        <f t="shared" si="13"/>
        <v>1</v>
      </c>
      <c r="AA11" s="25" t="s">
        <v>64</v>
      </c>
      <c r="AB11" s="36">
        <f t="shared" si="14"/>
        <v>0</v>
      </c>
      <c r="AC11" s="37">
        <f t="shared" si="15"/>
        <v>1</v>
      </c>
      <c r="AD11" s="75">
        <v>8</v>
      </c>
      <c r="AE11" s="33" t="s">
        <v>73</v>
      </c>
      <c r="AF11" s="75"/>
      <c r="AG11" s="75"/>
      <c r="AH11" s="33" t="s">
        <v>59</v>
      </c>
      <c r="AI11" s="75"/>
      <c r="AJ11" s="75"/>
      <c r="AK11" s="75"/>
      <c r="AL11" s="33" t="s">
        <v>73</v>
      </c>
      <c r="AM11" s="34" t="s">
        <v>45</v>
      </c>
      <c r="AN11" s="33" t="s">
        <v>59</v>
      </c>
      <c r="AO11" s="35">
        <v>0.80208333333333337</v>
      </c>
      <c r="AP11" s="75"/>
      <c r="AQ11" s="75"/>
      <c r="AR11" s="75"/>
    </row>
    <row r="12" spans="1:44" s="174" customFormat="1" x14ac:dyDescent="0.25">
      <c r="A12" s="6"/>
      <c r="B12" s="9">
        <v>4</v>
      </c>
      <c r="C12" s="73" t="s">
        <v>60</v>
      </c>
      <c r="D12" s="36">
        <f t="shared" si="0"/>
        <v>4</v>
      </c>
      <c r="E12" s="32">
        <f t="shared" si="1"/>
        <v>1</v>
      </c>
      <c r="F12" s="72" t="s">
        <v>62</v>
      </c>
      <c r="G12" s="36">
        <f t="shared" si="2"/>
        <v>4</v>
      </c>
      <c r="H12" s="37">
        <f t="shared" si="3"/>
        <v>1</v>
      </c>
      <c r="I12" s="9">
        <v>4</v>
      </c>
      <c r="J12" s="71" t="s">
        <v>61</v>
      </c>
      <c r="K12" s="36">
        <f t="shared" si="4"/>
        <v>4</v>
      </c>
      <c r="L12" s="32">
        <f t="shared" si="5"/>
        <v>1</v>
      </c>
      <c r="M12" s="72" t="s">
        <v>56</v>
      </c>
      <c r="N12" s="36">
        <f t="shared" si="6"/>
        <v>4</v>
      </c>
      <c r="O12" s="37">
        <f t="shared" si="7"/>
        <v>1</v>
      </c>
      <c r="P12" s="9">
        <v>4</v>
      </c>
      <c r="Q12" s="72" t="s">
        <v>56</v>
      </c>
      <c r="R12" s="36">
        <f t="shared" si="8"/>
        <v>4</v>
      </c>
      <c r="S12" s="32">
        <f t="shared" si="9"/>
        <v>1</v>
      </c>
      <c r="T12" s="72" t="s">
        <v>62</v>
      </c>
      <c r="U12" s="36">
        <f t="shared" si="10"/>
        <v>4</v>
      </c>
      <c r="V12" s="37">
        <f t="shared" si="11"/>
        <v>1</v>
      </c>
      <c r="W12" s="9">
        <v>4</v>
      </c>
      <c r="X12" s="72" t="s">
        <v>65</v>
      </c>
      <c r="Y12" s="36">
        <f t="shared" si="12"/>
        <v>4</v>
      </c>
      <c r="Z12" s="32">
        <f t="shared" si="13"/>
        <v>1</v>
      </c>
      <c r="AA12" s="72" t="s">
        <v>72</v>
      </c>
      <c r="AB12" s="36">
        <f t="shared" si="14"/>
        <v>0</v>
      </c>
      <c r="AC12" s="37">
        <f t="shared" si="15"/>
        <v>1</v>
      </c>
      <c r="AD12" s="75">
        <v>9</v>
      </c>
      <c r="AE12" s="76" t="s">
        <v>50</v>
      </c>
      <c r="AF12" s="75"/>
      <c r="AG12" s="75"/>
      <c r="AH12" s="76" t="s">
        <v>58</v>
      </c>
      <c r="AI12" s="75"/>
      <c r="AJ12" s="75"/>
      <c r="AK12" s="75"/>
      <c r="AL12" s="76" t="s">
        <v>58</v>
      </c>
      <c r="AM12" s="30" t="s">
        <v>45</v>
      </c>
      <c r="AN12" s="76" t="s">
        <v>50</v>
      </c>
      <c r="AO12" s="31">
        <v>0.80208333333333337</v>
      </c>
      <c r="AP12" s="75"/>
      <c r="AQ12" s="75"/>
      <c r="AR12" s="75"/>
    </row>
    <row r="13" spans="1:44" s="174" customFormat="1" x14ac:dyDescent="0.25">
      <c r="A13" s="6"/>
      <c r="B13" s="9">
        <v>3</v>
      </c>
      <c r="C13" s="73" t="s">
        <v>50</v>
      </c>
      <c r="D13" s="36">
        <f t="shared" si="0"/>
        <v>3</v>
      </c>
      <c r="E13" s="32">
        <f t="shared" si="1"/>
        <v>1</v>
      </c>
      <c r="F13" s="72" t="s">
        <v>60</v>
      </c>
      <c r="G13" s="36">
        <f t="shared" si="2"/>
        <v>3</v>
      </c>
      <c r="H13" s="37">
        <f t="shared" si="3"/>
        <v>1</v>
      </c>
      <c r="I13" s="9">
        <v>3</v>
      </c>
      <c r="J13" s="71" t="s">
        <v>68</v>
      </c>
      <c r="K13" s="36">
        <f t="shared" si="4"/>
        <v>0</v>
      </c>
      <c r="L13" s="32">
        <f t="shared" si="5"/>
        <v>1</v>
      </c>
      <c r="M13" s="72" t="s">
        <v>61</v>
      </c>
      <c r="N13" s="36">
        <f t="shared" si="6"/>
        <v>3</v>
      </c>
      <c r="O13" s="37">
        <f t="shared" si="7"/>
        <v>1</v>
      </c>
      <c r="P13" s="9">
        <v>3</v>
      </c>
      <c r="Q13" s="72" t="s">
        <v>49</v>
      </c>
      <c r="R13" s="36">
        <f t="shared" si="8"/>
        <v>3</v>
      </c>
      <c r="S13" s="32">
        <f t="shared" si="9"/>
        <v>1</v>
      </c>
      <c r="T13" s="72" t="s">
        <v>67</v>
      </c>
      <c r="U13" s="36">
        <f t="shared" si="10"/>
        <v>0</v>
      </c>
      <c r="V13" s="37">
        <f t="shared" si="11"/>
        <v>1</v>
      </c>
      <c r="W13" s="9">
        <v>3</v>
      </c>
      <c r="X13" s="72" t="s">
        <v>73</v>
      </c>
      <c r="Y13" s="36">
        <f t="shared" si="12"/>
        <v>3</v>
      </c>
      <c r="Z13" s="32">
        <f t="shared" si="13"/>
        <v>1</v>
      </c>
      <c r="AA13" s="72" t="s">
        <v>61</v>
      </c>
      <c r="AB13" s="36">
        <f t="shared" si="14"/>
        <v>3</v>
      </c>
      <c r="AC13" s="37">
        <f t="shared" si="15"/>
        <v>1</v>
      </c>
      <c r="AD13" s="75">
        <v>10</v>
      </c>
      <c r="AE13" s="33" t="s">
        <v>61</v>
      </c>
      <c r="AF13" s="75"/>
      <c r="AG13" s="75"/>
      <c r="AH13" s="33" t="s">
        <v>54</v>
      </c>
      <c r="AI13" s="75"/>
      <c r="AJ13" s="75"/>
      <c r="AK13" s="75"/>
      <c r="AL13" s="33" t="s">
        <v>61</v>
      </c>
      <c r="AM13" s="34" t="s">
        <v>45</v>
      </c>
      <c r="AN13" s="33" t="s">
        <v>54</v>
      </c>
      <c r="AO13" s="35">
        <v>0.80208333333333337</v>
      </c>
      <c r="AP13" s="75"/>
      <c r="AQ13" s="75"/>
      <c r="AR13" s="75"/>
    </row>
    <row r="14" spans="1:44" s="174" customFormat="1" x14ac:dyDescent="0.25">
      <c r="A14" s="6"/>
      <c r="B14" s="9">
        <v>2</v>
      </c>
      <c r="C14" s="73" t="s">
        <v>47</v>
      </c>
      <c r="D14" s="36">
        <f t="shared" si="0"/>
        <v>0</v>
      </c>
      <c r="E14" s="32">
        <f t="shared" si="1"/>
        <v>1</v>
      </c>
      <c r="F14" s="72" t="s">
        <v>47</v>
      </c>
      <c r="G14" s="36">
        <f t="shared" si="2"/>
        <v>0</v>
      </c>
      <c r="H14" s="37">
        <f t="shared" si="3"/>
        <v>1</v>
      </c>
      <c r="I14" s="9">
        <v>2</v>
      </c>
      <c r="J14" s="71" t="s">
        <v>46</v>
      </c>
      <c r="K14" s="36">
        <f t="shared" si="4"/>
        <v>0</v>
      </c>
      <c r="L14" s="32">
        <f t="shared" si="5"/>
        <v>1</v>
      </c>
      <c r="M14" s="72" t="s">
        <v>67</v>
      </c>
      <c r="N14" s="36">
        <f t="shared" si="6"/>
        <v>0</v>
      </c>
      <c r="O14" s="37">
        <f t="shared" si="7"/>
        <v>1</v>
      </c>
      <c r="P14" s="9">
        <v>2</v>
      </c>
      <c r="Q14" s="72" t="s">
        <v>68</v>
      </c>
      <c r="R14" s="36">
        <f t="shared" si="8"/>
        <v>0</v>
      </c>
      <c r="S14" s="32">
        <f t="shared" si="9"/>
        <v>1</v>
      </c>
      <c r="T14" s="72" t="s">
        <v>47</v>
      </c>
      <c r="U14" s="36">
        <f t="shared" si="10"/>
        <v>0</v>
      </c>
      <c r="V14" s="37">
        <f t="shared" si="11"/>
        <v>1</v>
      </c>
      <c r="W14" s="9">
        <v>2</v>
      </c>
      <c r="X14" s="72" t="s">
        <v>66</v>
      </c>
      <c r="Y14" s="36">
        <f t="shared" si="12"/>
        <v>2</v>
      </c>
      <c r="Z14" s="32">
        <f t="shared" si="13"/>
        <v>1</v>
      </c>
      <c r="AA14" s="72" t="s">
        <v>55</v>
      </c>
      <c r="AB14" s="36">
        <f t="shared" si="14"/>
        <v>2</v>
      </c>
      <c r="AC14" s="37">
        <f t="shared" si="15"/>
        <v>1</v>
      </c>
      <c r="AD14" s="75">
        <v>11</v>
      </c>
      <c r="AE14" s="76" t="s">
        <v>71</v>
      </c>
      <c r="AF14" s="75"/>
      <c r="AG14" s="75"/>
      <c r="AH14" s="76" t="s">
        <v>67</v>
      </c>
      <c r="AI14" s="75"/>
      <c r="AJ14" s="75"/>
      <c r="AK14" s="75"/>
      <c r="AL14" s="76" t="s">
        <v>67</v>
      </c>
      <c r="AM14" s="30" t="s">
        <v>45</v>
      </c>
      <c r="AN14" s="76" t="s">
        <v>71</v>
      </c>
      <c r="AO14" s="31">
        <v>0.80208333333333337</v>
      </c>
      <c r="AP14" s="75"/>
      <c r="AQ14" s="75"/>
      <c r="AR14" s="75"/>
    </row>
    <row r="15" spans="1:44" s="174" customFormat="1" x14ac:dyDescent="0.25">
      <c r="A15" s="6"/>
      <c r="B15" s="9">
        <v>1</v>
      </c>
      <c r="C15" s="73" t="s">
        <v>48</v>
      </c>
      <c r="D15" s="36">
        <f t="shared" si="0"/>
        <v>1</v>
      </c>
      <c r="E15" s="32">
        <f t="shared" si="1"/>
        <v>1</v>
      </c>
      <c r="F15" s="72" t="s">
        <v>69</v>
      </c>
      <c r="G15" s="36">
        <f t="shared" si="2"/>
        <v>0</v>
      </c>
      <c r="H15" s="37">
        <f t="shared" si="3"/>
        <v>1</v>
      </c>
      <c r="I15" s="9">
        <v>1</v>
      </c>
      <c r="J15" s="71" t="s">
        <v>48</v>
      </c>
      <c r="K15" s="36">
        <f t="shared" si="4"/>
        <v>1</v>
      </c>
      <c r="L15" s="32">
        <f t="shared" si="5"/>
        <v>1</v>
      </c>
      <c r="M15" s="72" t="s">
        <v>76</v>
      </c>
      <c r="N15" s="36">
        <f t="shared" si="6"/>
        <v>0</v>
      </c>
      <c r="O15" s="37">
        <f t="shared" si="7"/>
        <v>1</v>
      </c>
      <c r="P15" s="9">
        <v>1</v>
      </c>
      <c r="Q15" s="72" t="s">
        <v>47</v>
      </c>
      <c r="R15" s="36">
        <f t="shared" si="8"/>
        <v>0</v>
      </c>
      <c r="S15" s="32">
        <f t="shared" si="9"/>
        <v>1</v>
      </c>
      <c r="T15" s="72" t="s">
        <v>46</v>
      </c>
      <c r="U15" s="36">
        <f t="shared" si="10"/>
        <v>0</v>
      </c>
      <c r="V15" s="37">
        <f t="shared" si="11"/>
        <v>1</v>
      </c>
      <c r="W15" s="9">
        <v>1</v>
      </c>
      <c r="X15" s="72" t="s">
        <v>64</v>
      </c>
      <c r="Y15" s="36">
        <f t="shared" si="12"/>
        <v>0</v>
      </c>
      <c r="Z15" s="32">
        <f t="shared" si="13"/>
        <v>1</v>
      </c>
      <c r="AA15" s="72" t="s">
        <v>69</v>
      </c>
      <c r="AB15" s="36">
        <f t="shared" si="14"/>
        <v>0</v>
      </c>
      <c r="AC15" s="37">
        <f t="shared" si="15"/>
        <v>1</v>
      </c>
      <c r="AD15" s="75">
        <v>12</v>
      </c>
      <c r="AE15" s="76" t="s">
        <v>56</v>
      </c>
      <c r="AF15" s="75"/>
      <c r="AG15" s="75"/>
      <c r="AH15" s="76" t="s">
        <v>75</v>
      </c>
      <c r="AI15" s="75"/>
      <c r="AJ15" s="75"/>
      <c r="AK15" s="75"/>
      <c r="AL15" s="76" t="s">
        <v>75</v>
      </c>
      <c r="AM15" s="30" t="s">
        <v>45</v>
      </c>
      <c r="AN15" s="76" t="s">
        <v>56</v>
      </c>
      <c r="AO15" s="31">
        <v>0.80555555555555547</v>
      </c>
      <c r="AP15" s="75"/>
      <c r="AQ15" s="75"/>
      <c r="AR15" s="75"/>
    </row>
    <row r="16" spans="1:44" s="174" customFormat="1" x14ac:dyDescent="0.25">
      <c r="A16" s="6"/>
      <c r="B16" s="9">
        <v>1</v>
      </c>
      <c r="C16" s="73" t="s">
        <v>76</v>
      </c>
      <c r="D16" s="36">
        <f t="shared" si="0"/>
        <v>0</v>
      </c>
      <c r="E16" s="32">
        <f t="shared" si="1"/>
        <v>1</v>
      </c>
      <c r="F16" s="72" t="s">
        <v>49</v>
      </c>
      <c r="G16" s="36">
        <f t="shared" si="2"/>
        <v>1</v>
      </c>
      <c r="H16" s="37">
        <f t="shared" si="3"/>
        <v>1</v>
      </c>
      <c r="I16" s="9">
        <v>1</v>
      </c>
      <c r="J16" s="71" t="s">
        <v>76</v>
      </c>
      <c r="K16" s="36">
        <f t="shared" si="4"/>
        <v>0</v>
      </c>
      <c r="L16" s="32">
        <f t="shared" si="5"/>
        <v>1</v>
      </c>
      <c r="M16" s="72" t="s">
        <v>49</v>
      </c>
      <c r="N16" s="36">
        <f t="shared" si="6"/>
        <v>1</v>
      </c>
      <c r="O16" s="37">
        <f t="shared" si="7"/>
        <v>1</v>
      </c>
      <c r="P16" s="9">
        <v>1</v>
      </c>
      <c r="Q16" s="72" t="s">
        <v>44</v>
      </c>
      <c r="R16" s="36">
        <f t="shared" si="8"/>
        <v>0</v>
      </c>
      <c r="S16" s="32">
        <f t="shared" si="9"/>
        <v>1</v>
      </c>
      <c r="T16" s="72" t="s">
        <v>76</v>
      </c>
      <c r="U16" s="36">
        <f t="shared" si="10"/>
        <v>0</v>
      </c>
      <c r="V16" s="37">
        <f t="shared" si="11"/>
        <v>1</v>
      </c>
      <c r="W16" s="9">
        <v>1</v>
      </c>
      <c r="X16" s="72" t="s">
        <v>58</v>
      </c>
      <c r="Y16" s="36">
        <f t="shared" si="12"/>
        <v>0</v>
      </c>
      <c r="Z16" s="32">
        <f t="shared" si="13"/>
        <v>1</v>
      </c>
      <c r="AA16" s="72" t="s">
        <v>53</v>
      </c>
      <c r="AB16" s="36">
        <f t="shared" si="14"/>
        <v>0</v>
      </c>
      <c r="AC16" s="37">
        <f t="shared" si="15"/>
        <v>1</v>
      </c>
      <c r="AD16" s="75">
        <v>13</v>
      </c>
      <c r="AE16" s="76" t="s">
        <v>74</v>
      </c>
      <c r="AF16" s="75"/>
      <c r="AG16" s="75"/>
      <c r="AH16" s="76" t="s">
        <v>72</v>
      </c>
      <c r="AI16" s="75"/>
      <c r="AJ16" s="75"/>
      <c r="AK16" s="75"/>
      <c r="AL16" s="76" t="s">
        <v>72</v>
      </c>
      <c r="AM16" s="30" t="s">
        <v>45</v>
      </c>
      <c r="AN16" s="76" t="s">
        <v>74</v>
      </c>
      <c r="AO16" s="39">
        <v>0.84027777777777779</v>
      </c>
      <c r="AP16" s="75"/>
      <c r="AQ16" s="75"/>
      <c r="AR16" s="75"/>
    </row>
    <row r="17" spans="1:44" s="174" customFormat="1" x14ac:dyDescent="0.25">
      <c r="A17" s="77"/>
      <c r="B17" s="78"/>
      <c r="C17" s="11" t="s">
        <v>77</v>
      </c>
      <c r="D17" s="11"/>
      <c r="E17" s="11">
        <f>SUM(E6:E16)</f>
        <v>9</v>
      </c>
      <c r="F17" s="28" t="s">
        <v>78</v>
      </c>
      <c r="G17" s="11">
        <f>SUM(G6:G16)</f>
        <v>13</v>
      </c>
      <c r="H17" s="40">
        <f>SUM(H7:H16)</f>
        <v>9</v>
      </c>
      <c r="I17" s="78"/>
      <c r="J17" s="11" t="s">
        <v>77</v>
      </c>
      <c r="K17" s="11"/>
      <c r="L17" s="11">
        <f>SUM(L6:L16)</f>
        <v>9</v>
      </c>
      <c r="M17" s="28" t="s">
        <v>78</v>
      </c>
      <c r="N17" s="11"/>
      <c r="O17" s="40">
        <f>SUM(O7:O16)</f>
        <v>9</v>
      </c>
      <c r="P17" s="78"/>
      <c r="Q17" s="11" t="s">
        <v>77</v>
      </c>
      <c r="R17" s="11"/>
      <c r="S17" s="11">
        <f>SUM(S6:S16)</f>
        <v>9</v>
      </c>
      <c r="T17" s="28" t="s">
        <v>78</v>
      </c>
      <c r="U17" s="11"/>
      <c r="V17" s="40">
        <f>SUM(V7:V16)</f>
        <v>9</v>
      </c>
      <c r="W17" s="78"/>
      <c r="X17" s="11" t="s">
        <v>77</v>
      </c>
      <c r="Y17" s="11"/>
      <c r="Z17" s="11">
        <f>SUM(Z6:Z16)</f>
        <v>9</v>
      </c>
      <c r="AA17" s="28" t="s">
        <v>78</v>
      </c>
      <c r="AB17" s="11"/>
      <c r="AC17" s="40">
        <f>SUM(AC7:AC16)</f>
        <v>9</v>
      </c>
      <c r="AD17" s="75">
        <v>14</v>
      </c>
      <c r="AE17" s="76" t="s">
        <v>57</v>
      </c>
      <c r="AF17" s="75"/>
      <c r="AG17" s="75"/>
      <c r="AH17" s="76" t="s">
        <v>53</v>
      </c>
      <c r="AI17" s="75"/>
      <c r="AJ17" s="75"/>
      <c r="AK17" s="41"/>
      <c r="AL17" s="76" t="s">
        <v>53</v>
      </c>
      <c r="AM17" s="30" t="s">
        <v>45</v>
      </c>
      <c r="AN17" s="76" t="s">
        <v>57</v>
      </c>
      <c r="AO17" s="39">
        <v>0.87847222222222221</v>
      </c>
      <c r="AP17" s="75"/>
      <c r="AQ17" s="75"/>
      <c r="AR17" s="75"/>
    </row>
    <row r="18" spans="1:44" s="174" customFormat="1" x14ac:dyDescent="0.25">
      <c r="A18" s="6"/>
      <c r="B18" s="78"/>
      <c r="C18" s="12" t="s">
        <v>79</v>
      </c>
      <c r="D18" s="78">
        <v>8</v>
      </c>
      <c r="E18" s="78"/>
      <c r="F18" s="12" t="s">
        <v>79</v>
      </c>
      <c r="G18" s="78">
        <v>9</v>
      </c>
      <c r="H18" s="6"/>
      <c r="I18" s="78"/>
      <c r="J18" s="12" t="s">
        <v>79</v>
      </c>
      <c r="K18" s="78">
        <v>4</v>
      </c>
      <c r="L18" s="78"/>
      <c r="M18" s="12" t="s">
        <v>79</v>
      </c>
      <c r="N18" s="78">
        <v>10</v>
      </c>
      <c r="O18" s="6"/>
      <c r="P18" s="78"/>
      <c r="Q18" s="12" t="s">
        <v>79</v>
      </c>
      <c r="R18" s="78">
        <v>13</v>
      </c>
      <c r="S18" s="78"/>
      <c r="T18" s="12" t="s">
        <v>79</v>
      </c>
      <c r="U18" s="78">
        <v>9</v>
      </c>
      <c r="V18" s="6"/>
      <c r="W18" s="78"/>
      <c r="X18" s="12" t="s">
        <v>79</v>
      </c>
      <c r="Y18" s="78">
        <v>8</v>
      </c>
      <c r="Z18" s="78"/>
      <c r="AA18" s="12" t="s">
        <v>79</v>
      </c>
      <c r="AB18" s="78">
        <v>11</v>
      </c>
      <c r="AC18" s="6"/>
      <c r="AD18" s="75">
        <v>15</v>
      </c>
      <c r="AE18" s="33" t="s">
        <v>66</v>
      </c>
      <c r="AF18" s="75"/>
      <c r="AG18" s="75"/>
      <c r="AH18" s="33" t="s">
        <v>69</v>
      </c>
      <c r="AI18" s="75"/>
      <c r="AJ18" s="75">
        <v>16</v>
      </c>
      <c r="AK18" s="41" t="s">
        <v>80</v>
      </c>
      <c r="AL18" s="33" t="s">
        <v>69</v>
      </c>
      <c r="AM18" s="34" t="s">
        <v>45</v>
      </c>
      <c r="AN18" s="33" t="s">
        <v>66</v>
      </c>
      <c r="AO18" s="42">
        <v>0.87986111111111109</v>
      </c>
      <c r="AP18" s="75"/>
      <c r="AQ18" s="75"/>
      <c r="AR18" s="75"/>
    </row>
    <row r="19" spans="1:44" s="174" customFormat="1" x14ac:dyDescent="0.2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6"/>
      <c r="AD19" s="75"/>
      <c r="AE19" s="75"/>
      <c r="AF19" s="75"/>
      <c r="AG19" s="75"/>
      <c r="AH19" s="75"/>
      <c r="AI19" s="75"/>
      <c r="AJ19" s="75"/>
      <c r="AK19" s="75"/>
      <c r="AL19" s="75"/>
      <c r="AM19" s="75"/>
      <c r="AN19" s="75"/>
      <c r="AO19" s="75"/>
      <c r="AP19" s="75"/>
      <c r="AQ19" s="75"/>
      <c r="AR19" s="75"/>
    </row>
    <row r="20" spans="1:44" s="174" customFormat="1" ht="17.25" customHeight="1" x14ac:dyDescent="0.25">
      <c r="A20" s="3"/>
      <c r="B20" s="4"/>
      <c r="C20" s="175" t="s">
        <v>40</v>
      </c>
      <c r="D20" s="75">
        <f>ABS(IF(E35&lt;H35,E35,H35)+1)</f>
        <v>10</v>
      </c>
      <c r="E20" s="75" t="str">
        <f>IF(D20=10,"F"," ")</f>
        <v>F</v>
      </c>
      <c r="F20" s="29" t="str">
        <f>IF(E35="Top","Bottom", IF(E35&lt;H35, C35, F35))</f>
        <v>Bottom</v>
      </c>
      <c r="G20" s="4"/>
      <c r="H20" s="3"/>
      <c r="I20" s="4"/>
      <c r="J20" s="175" t="s">
        <v>40</v>
      </c>
      <c r="K20" s="75">
        <f>ABS(IF(L35&lt;O35,L35,O35)+1)</f>
        <v>10</v>
      </c>
      <c r="L20" s="75" t="str">
        <f>IF(K20=10,"F"," ")</f>
        <v>F</v>
      </c>
      <c r="M20" s="29" t="str">
        <f>IF(L35="Top","Bottom", IF(L35&lt;O35, J35, M35))</f>
        <v>Bottom</v>
      </c>
      <c r="N20" s="4"/>
      <c r="O20" s="3"/>
      <c r="P20" s="4"/>
      <c r="Q20" s="175" t="s">
        <v>40</v>
      </c>
      <c r="R20" s="75">
        <f>ABS(IF(S35&lt;V35,S35,V35)+1)</f>
        <v>10</v>
      </c>
      <c r="S20" s="75" t="str">
        <f>IF(R20=10,"F"," ")</f>
        <v>F</v>
      </c>
      <c r="T20" s="29" t="str">
        <f>IF(S35="Top","Bottom", IF(S35&lt;V35, Q35, T35))</f>
        <v>Bottom</v>
      </c>
      <c r="U20" s="4"/>
      <c r="V20" s="3"/>
      <c r="W20" s="4"/>
      <c r="X20" s="175" t="s">
        <v>40</v>
      </c>
      <c r="Y20" s="75">
        <f>ABS(IF(Z35&lt;AC35,Z35,AC35)+1)</f>
        <v>10</v>
      </c>
      <c r="Z20" s="75" t="str">
        <f>IF(Y20=10,"F"," ")</f>
        <v>F</v>
      </c>
      <c r="AA20" s="29" t="str">
        <f>IF(Z35="Top","Bottom", IF(Z35&lt;AC35, X35, AA35))</f>
        <v>Bottom</v>
      </c>
      <c r="AB20" s="4"/>
      <c r="AC20" s="3"/>
      <c r="AD20" s="75"/>
      <c r="AE20" s="28" t="str">
        <f>AH4</f>
        <v>Cleveland</v>
      </c>
      <c r="AF20" s="75"/>
      <c r="AG20" s="75"/>
      <c r="AH20" s="75"/>
      <c r="AI20" s="75"/>
      <c r="AJ20" s="75"/>
      <c r="AK20" s="75"/>
      <c r="AL20" s="75"/>
      <c r="AM20" s="75"/>
      <c r="AN20" s="75"/>
      <c r="AO20" s="75"/>
      <c r="AP20" s="75"/>
      <c r="AQ20" s="75"/>
      <c r="AR20" s="75"/>
    </row>
    <row r="21" spans="1:44" s="174" customFormat="1" ht="18" customHeight="1" x14ac:dyDescent="0.25">
      <c r="A21" s="3"/>
      <c r="B21" s="5">
        <v>5</v>
      </c>
      <c r="C21" s="14" t="s">
        <v>15</v>
      </c>
      <c r="D21" s="79"/>
      <c r="E21" s="15"/>
      <c r="F21" s="16" t="s">
        <v>14</v>
      </c>
      <c r="G21" s="17"/>
      <c r="H21" s="3"/>
      <c r="I21" s="5">
        <v>6</v>
      </c>
      <c r="J21" s="14" t="s">
        <v>15</v>
      </c>
      <c r="K21" s="79"/>
      <c r="L21" s="15"/>
      <c r="M21" s="16" t="s">
        <v>14</v>
      </c>
      <c r="N21" s="17"/>
      <c r="O21" s="3"/>
      <c r="P21" s="5">
        <v>7</v>
      </c>
      <c r="Q21" s="14" t="s">
        <v>15</v>
      </c>
      <c r="R21" s="79"/>
      <c r="S21" s="15"/>
      <c r="T21" s="16" t="s">
        <v>14</v>
      </c>
      <c r="U21" s="17"/>
      <c r="V21" s="3"/>
      <c r="W21" s="5">
        <v>8</v>
      </c>
      <c r="X21" s="14" t="s">
        <v>15</v>
      </c>
      <c r="Y21" s="79"/>
      <c r="Z21" s="15"/>
      <c r="AA21" s="16" t="s">
        <v>14</v>
      </c>
      <c r="AB21" s="17"/>
      <c r="AC21" s="3"/>
      <c r="AD21" s="75"/>
      <c r="AE21" s="28" t="str">
        <f t="shared" ref="AE21:AE35" si="16">AH5</f>
        <v>Kansas City</v>
      </c>
      <c r="AF21" s="75"/>
      <c r="AG21" s="75"/>
      <c r="AH21" s="75"/>
      <c r="AI21" s="75"/>
      <c r="AJ21" s="75"/>
      <c r="AK21" s="75"/>
      <c r="AL21" s="75"/>
      <c r="AM21" s="75"/>
      <c r="AN21" s="75"/>
      <c r="AO21" s="75"/>
      <c r="AP21" s="75"/>
      <c r="AQ21" s="75"/>
      <c r="AR21" s="75"/>
    </row>
    <row r="22" spans="1:44" s="174" customFormat="1" ht="18" customHeight="1" x14ac:dyDescent="0.25">
      <c r="A22" s="77"/>
      <c r="C22" s="172"/>
      <c r="D22" s="173"/>
      <c r="E22" s="18"/>
      <c r="F22" s="17"/>
      <c r="G22" s="17"/>
      <c r="H22" s="77"/>
      <c r="I22" s="5"/>
      <c r="J22" s="172"/>
      <c r="K22" s="173"/>
      <c r="L22" s="18"/>
      <c r="M22" s="17"/>
      <c r="N22" s="17"/>
      <c r="O22" s="77"/>
      <c r="P22" s="5"/>
      <c r="Q22" s="172"/>
      <c r="R22" s="173"/>
      <c r="S22" s="18"/>
      <c r="T22" s="17"/>
      <c r="U22" s="17"/>
      <c r="V22" s="77"/>
      <c r="W22" s="5"/>
      <c r="X22" s="172"/>
      <c r="Y22" s="173"/>
      <c r="Z22" s="18"/>
      <c r="AA22" s="17"/>
      <c r="AB22" s="17"/>
      <c r="AC22" s="77"/>
      <c r="AD22" s="75"/>
      <c r="AE22" s="28" t="str">
        <f t="shared" si="16"/>
        <v>Detroit</v>
      </c>
      <c r="AF22" s="75"/>
      <c r="AG22" s="75"/>
      <c r="AH22" s="75"/>
      <c r="AI22" s="75"/>
      <c r="AJ22" s="75"/>
      <c r="AK22" s="75"/>
      <c r="AL22" s="75"/>
      <c r="AM22" s="75"/>
      <c r="AN22" s="75"/>
      <c r="AO22" s="75"/>
      <c r="AP22" s="75"/>
      <c r="AQ22" s="75"/>
      <c r="AR22" s="75"/>
    </row>
    <row r="23" spans="1:44" s="174" customFormat="1" x14ac:dyDescent="0.25">
      <c r="A23" s="77"/>
      <c r="C23" s="82" t="str">
        <f>AL30</f>
        <v>Jake Mercer</v>
      </c>
      <c r="D23" s="80">
        <f>SUM(D25:D34)</f>
        <v>17</v>
      </c>
      <c r="E23" s="81" t="s">
        <v>45</v>
      </c>
      <c r="F23" s="78" t="str">
        <f>AN30</f>
        <v>TJ Stephens</v>
      </c>
      <c r="G23" s="80">
        <f>SUM(G25:G34)</f>
        <v>13</v>
      </c>
      <c r="H23" s="77"/>
      <c r="I23" s="79"/>
      <c r="J23" s="78" t="str">
        <f>AL31</f>
        <v>Nate Steis</v>
      </c>
      <c r="K23" s="80">
        <f>SUM(K25:K34)</f>
        <v>9</v>
      </c>
      <c r="L23" s="81" t="s">
        <v>45</v>
      </c>
      <c r="M23" s="82" t="str">
        <f>AN31</f>
        <v>Cameron Hughes</v>
      </c>
      <c r="N23" s="80">
        <f>SUM(N25:N34)</f>
        <v>18</v>
      </c>
      <c r="O23" s="77"/>
      <c r="P23" s="79"/>
      <c r="Q23" s="78" t="str">
        <f>AL32</f>
        <v>Scotty Asti</v>
      </c>
      <c r="R23" s="80">
        <f>SUM(R25:R34)</f>
        <v>10</v>
      </c>
      <c r="S23" s="81" t="s">
        <v>45</v>
      </c>
      <c r="T23" s="82" t="str">
        <f>AN32</f>
        <v>Chris Walter</v>
      </c>
      <c r="U23" s="80">
        <f>SUM(U25:U34)</f>
        <v>16</v>
      </c>
      <c r="V23" s="77"/>
      <c r="W23" s="79"/>
      <c r="X23" s="78" t="str">
        <f>AL33</f>
        <v>Ken Baum</v>
      </c>
      <c r="Y23" s="80">
        <f>SUM(Y25:Y34)</f>
        <v>6</v>
      </c>
      <c r="Z23" s="81" t="s">
        <v>45</v>
      </c>
      <c r="AA23" s="82" t="str">
        <f>AN33</f>
        <v>Ryan Smith</v>
      </c>
      <c r="AB23" s="80">
        <f>SUM(AB25:AB34)</f>
        <v>15</v>
      </c>
      <c r="AC23" s="77"/>
      <c r="AD23" s="75"/>
      <c r="AE23" s="28" t="str">
        <f t="shared" si="16"/>
        <v>Boston</v>
      </c>
      <c r="AF23" s="75"/>
      <c r="AG23" s="75"/>
      <c r="AH23" s="75"/>
      <c r="AI23" s="75"/>
      <c r="AJ23" s="75"/>
      <c r="AK23" s="75"/>
      <c r="AL23" s="75"/>
      <c r="AM23" s="75"/>
      <c r="AN23" s="75"/>
      <c r="AO23" s="75"/>
      <c r="AP23" s="75"/>
      <c r="AQ23" s="75"/>
      <c r="AR23" s="75"/>
    </row>
    <row r="24" spans="1:44" s="174" customFormat="1" x14ac:dyDescent="0.25">
      <c r="A24" s="77"/>
      <c r="C24" s="79"/>
      <c r="E24" s="32"/>
      <c r="F24" s="79"/>
      <c r="H24" s="77"/>
      <c r="I24" s="79"/>
      <c r="J24" s="79"/>
      <c r="L24" s="32"/>
      <c r="M24" s="79"/>
      <c r="O24" s="77"/>
      <c r="P24" s="79"/>
      <c r="Q24" s="79"/>
      <c r="S24" s="32"/>
      <c r="T24" s="79"/>
      <c r="V24" s="77"/>
      <c r="W24" s="79"/>
      <c r="X24" s="79"/>
      <c r="Z24" s="32"/>
      <c r="AA24" s="79"/>
      <c r="AC24" s="77"/>
      <c r="AD24" s="75"/>
      <c r="AE24" s="28" t="str">
        <f t="shared" si="16"/>
        <v>Miami</v>
      </c>
      <c r="AF24" s="75"/>
      <c r="AG24" s="75"/>
      <c r="AH24" s="75"/>
      <c r="AI24" s="75"/>
      <c r="AJ24" s="75"/>
      <c r="AK24" s="75"/>
      <c r="AL24" s="75"/>
      <c r="AM24" s="75"/>
      <c r="AN24" s="75"/>
      <c r="AO24" s="75"/>
      <c r="AP24" s="75"/>
      <c r="AQ24" s="75"/>
      <c r="AR24" s="75"/>
    </row>
    <row r="25" spans="1:44" s="174" customFormat="1" x14ac:dyDescent="0.25">
      <c r="A25" s="6"/>
      <c r="B25" s="10"/>
      <c r="C25" s="7" t="s">
        <v>51</v>
      </c>
      <c r="D25" s="7">
        <v>0</v>
      </c>
      <c r="E25" s="32"/>
      <c r="F25" s="13" t="s">
        <v>52</v>
      </c>
      <c r="G25" s="10">
        <f>IF(D20&gt;1,1,0)</f>
        <v>1</v>
      </c>
      <c r="H25" s="6"/>
      <c r="I25" s="10"/>
      <c r="J25" s="7" t="s">
        <v>51</v>
      </c>
      <c r="K25" s="7">
        <v>0</v>
      </c>
      <c r="L25" s="32"/>
      <c r="M25" s="13" t="s">
        <v>52</v>
      </c>
      <c r="N25" s="10">
        <f>IF(K20&gt;1,1,0)</f>
        <v>1</v>
      </c>
      <c r="O25" s="6"/>
      <c r="P25" s="10"/>
      <c r="Q25" s="7" t="s">
        <v>51</v>
      </c>
      <c r="R25" s="7">
        <v>0</v>
      </c>
      <c r="S25" s="32"/>
      <c r="T25" s="13" t="s">
        <v>52</v>
      </c>
      <c r="U25" s="10">
        <f>IF(R20&gt;1,1,0)</f>
        <v>1</v>
      </c>
      <c r="V25" s="6"/>
      <c r="W25" s="10"/>
      <c r="X25" s="7" t="s">
        <v>51</v>
      </c>
      <c r="Y25" s="7">
        <v>0</v>
      </c>
      <c r="Z25" s="32"/>
      <c r="AA25" s="13" t="s">
        <v>52</v>
      </c>
      <c r="AB25" s="10">
        <f>IF(Y20&gt;1,1,0)</f>
        <v>1</v>
      </c>
      <c r="AC25" s="6"/>
      <c r="AD25" s="75"/>
      <c r="AE25" s="28" t="str">
        <f t="shared" si="16"/>
        <v>Baltimore</v>
      </c>
      <c r="AF25" s="75"/>
      <c r="AG25" s="75"/>
      <c r="AH25" s="75"/>
      <c r="AI25" s="75"/>
      <c r="AJ25" s="75"/>
      <c r="AK25" s="75"/>
      <c r="AL25" s="75" t="s">
        <v>81</v>
      </c>
      <c r="AM25" s="75"/>
      <c r="AN25" s="75"/>
      <c r="AO25" s="75"/>
      <c r="AP25" s="75"/>
      <c r="AQ25" s="75"/>
      <c r="AR25" s="75"/>
    </row>
    <row r="26" spans="1:44" s="174" customFormat="1" x14ac:dyDescent="0.25">
      <c r="A26" s="6"/>
      <c r="B26" s="8">
        <v>4</v>
      </c>
      <c r="C26" s="25" t="s">
        <v>61</v>
      </c>
      <c r="D26" s="36">
        <f>_xlfn.IFNA(IF(MATCH(C26,$AE$4:$AE$19, 0)&gt;0, $B26), 0)</f>
        <v>4</v>
      </c>
      <c r="E26" s="32">
        <f>COUNTIF($AE$4:$AE$35,C26)</f>
        <v>1</v>
      </c>
      <c r="F26" s="25" t="s">
        <v>61</v>
      </c>
      <c r="G26" s="36">
        <f>_xlfn.IFNA(IF(MATCH(F26,$AE$4:$AE$19, 0)&gt;0, $B26), 0)</f>
        <v>4</v>
      </c>
      <c r="H26" s="37">
        <f>COUNTIF($AE$4:$AE$35,F26)</f>
        <v>1</v>
      </c>
      <c r="I26" s="8">
        <v>4</v>
      </c>
      <c r="J26" s="38" t="s">
        <v>64</v>
      </c>
      <c r="K26" s="36">
        <f>_xlfn.IFNA(IF(MATCH(J26,$AE$4:$AE$19, 0)&gt;0, $B26), 0)</f>
        <v>0</v>
      </c>
      <c r="L26" s="32">
        <f>COUNTIF($AE$4:$AE$35,J26)</f>
        <v>1</v>
      </c>
      <c r="M26" s="25" t="s">
        <v>59</v>
      </c>
      <c r="N26" s="36">
        <f>_xlfn.IFNA(IF(MATCH(M26,$AE$4:$AE$19, 0)&gt;0, $B26), 0)</f>
        <v>0</v>
      </c>
      <c r="O26" s="37">
        <f>COUNTIF($AE$4:$AE$35,M26)</f>
        <v>1</v>
      </c>
      <c r="P26" s="8">
        <v>4</v>
      </c>
      <c r="Q26" s="25" t="s">
        <v>64</v>
      </c>
      <c r="R26" s="36">
        <f>_xlfn.IFNA(IF(MATCH(Q26,$AE$4:$AE$19, 0)&gt;0, $B26), 0)</f>
        <v>0</v>
      </c>
      <c r="S26" s="32">
        <f>COUNTIF($AE$4:$AE$35,Q26)</f>
        <v>1</v>
      </c>
      <c r="T26" s="25" t="s">
        <v>59</v>
      </c>
      <c r="U26" s="36">
        <f>_xlfn.IFNA(IF(MATCH(T26,$AE$4:$AE$19, 0)&gt;0, $B26), 0)</f>
        <v>0</v>
      </c>
      <c r="V26" s="37">
        <f>COUNTIF($AE$4:$AE$35,T26)</f>
        <v>1</v>
      </c>
      <c r="W26" s="8">
        <v>4</v>
      </c>
      <c r="X26" s="25" t="s">
        <v>61</v>
      </c>
      <c r="Y26" s="36">
        <f>_xlfn.IFNA(IF(MATCH(X26,$AE$4:$AE$19, 0)&gt;0, $B26), 0)</f>
        <v>4</v>
      </c>
      <c r="Z26" s="32">
        <f>COUNTIF($AE$4:$AE$35,X26)</f>
        <v>1</v>
      </c>
      <c r="AA26" s="25" t="s">
        <v>63</v>
      </c>
      <c r="AB26" s="36">
        <f>_xlfn.IFNA(IF(MATCH(AA26,$AE$4:$AE$19, 0)&gt;0, $B26), 0)</f>
        <v>4</v>
      </c>
      <c r="AC26" s="37">
        <f>COUNTIF($AE$4:$AE$35,AA26)</f>
        <v>1</v>
      </c>
      <c r="AD26" s="75"/>
      <c r="AE26" s="28" t="str">
        <f t="shared" si="16"/>
        <v>Houston</v>
      </c>
      <c r="AF26" s="75"/>
      <c r="AG26" s="75"/>
      <c r="AH26" s="75"/>
      <c r="AI26" s="75"/>
      <c r="AJ26" s="75"/>
      <c r="AK26" s="75">
        <v>1</v>
      </c>
      <c r="AL26" s="75" t="s">
        <v>86</v>
      </c>
      <c r="AM26" s="23" t="s">
        <v>45</v>
      </c>
      <c r="AN26" s="75" t="s">
        <v>88</v>
      </c>
      <c r="AO26" s="75"/>
      <c r="AP26" s="75"/>
      <c r="AQ26" s="75"/>
      <c r="AR26" s="75"/>
    </row>
    <row r="27" spans="1:44" s="174" customFormat="1" x14ac:dyDescent="0.25">
      <c r="A27" s="6"/>
      <c r="B27" s="8">
        <v>3</v>
      </c>
      <c r="C27" s="25" t="s">
        <v>66</v>
      </c>
      <c r="D27" s="36">
        <f t="shared" ref="D27:D34" si="17">_xlfn.IFNA(IF(MATCH(C27,$AE$4:$AE$19, 0)&gt;0, $B27), 0)</f>
        <v>3</v>
      </c>
      <c r="E27" s="32">
        <f t="shared" ref="E27:E34" si="18">COUNTIF($AE$4:$AE$35,C27)</f>
        <v>1</v>
      </c>
      <c r="F27" s="25" t="s">
        <v>64</v>
      </c>
      <c r="G27" s="36">
        <f t="shared" ref="G27:G34" si="19">_xlfn.IFNA(IF(MATCH(F27,$AE$4:$AE$19, 0)&gt;0, $B27), 0)</f>
        <v>0</v>
      </c>
      <c r="H27" s="37">
        <f t="shared" ref="H27:H34" si="20">COUNTIF($AE$4:$AE$35,F27)</f>
        <v>1</v>
      </c>
      <c r="I27" s="8">
        <v>3</v>
      </c>
      <c r="J27" s="38" t="s">
        <v>61</v>
      </c>
      <c r="K27" s="36">
        <f t="shared" ref="K27:K34" si="21">_xlfn.IFNA(IF(MATCH(J27,$AE$4:$AE$19, 0)&gt;0, $B27), 0)</f>
        <v>3</v>
      </c>
      <c r="L27" s="32">
        <f t="shared" ref="L27:L34" si="22">COUNTIF($AE$4:$AE$35,J27)</f>
        <v>1</v>
      </c>
      <c r="M27" s="25" t="s">
        <v>66</v>
      </c>
      <c r="N27" s="36">
        <f t="shared" ref="N27:N34" si="23">_xlfn.IFNA(IF(MATCH(M27,$AE$4:$AE$19, 0)&gt;0, $B27), 0)</f>
        <v>3</v>
      </c>
      <c r="O27" s="37">
        <f t="shared" ref="O27:O34" si="24">COUNTIF($AE$4:$AE$35,M27)</f>
        <v>1</v>
      </c>
      <c r="P27" s="8">
        <v>3</v>
      </c>
      <c r="Q27" s="25" t="s">
        <v>44</v>
      </c>
      <c r="R27" s="36">
        <f t="shared" ref="R27:R34" si="25">_xlfn.IFNA(IF(MATCH(Q27,$AE$4:$AE$19, 0)&gt;0, $B27), 0)</f>
        <v>0</v>
      </c>
      <c r="S27" s="32">
        <f t="shared" ref="S27:S34" si="26">COUNTIF($AE$4:$AE$35,Q27)</f>
        <v>1</v>
      </c>
      <c r="T27" s="25" t="s">
        <v>61</v>
      </c>
      <c r="U27" s="36">
        <f t="shared" ref="U27:U34" si="27">_xlfn.IFNA(IF(MATCH(T27,$AE$4:$AE$19, 0)&gt;0, $B27), 0)</f>
        <v>3</v>
      </c>
      <c r="V27" s="37">
        <f t="shared" ref="V27:V34" si="28">COUNTIF($AE$4:$AE$35,T27)</f>
        <v>1</v>
      </c>
      <c r="W27" s="8">
        <v>3</v>
      </c>
      <c r="X27" s="25" t="s">
        <v>64</v>
      </c>
      <c r="Y27" s="36">
        <f t="shared" ref="Y27:Y34" si="29">_xlfn.IFNA(IF(MATCH(X27,$AE$4:$AE$19, 0)&gt;0, $B27), 0)</f>
        <v>0</v>
      </c>
      <c r="Z27" s="32">
        <f t="shared" ref="Z27:Z34" si="30">COUNTIF($AE$4:$AE$35,X27)</f>
        <v>1</v>
      </c>
      <c r="AA27" s="25" t="s">
        <v>66</v>
      </c>
      <c r="AB27" s="36">
        <f t="shared" ref="AB27:AB34" si="31">_xlfn.IFNA(IF(MATCH(AA27,$AE$4:$AE$19, 0)&gt;0, $B27), 0)</f>
        <v>3</v>
      </c>
      <c r="AC27" s="37">
        <f>COUNTIF($AE$4:$AE$35,AA27)</f>
        <v>1</v>
      </c>
      <c r="AD27" s="75"/>
      <c r="AE27" s="28" t="str">
        <f t="shared" si="16"/>
        <v>San Diego</v>
      </c>
      <c r="AF27" s="75"/>
      <c r="AG27" s="75"/>
      <c r="AH27" s="75"/>
      <c r="AI27" s="75"/>
      <c r="AJ27" s="75"/>
      <c r="AK27" s="75">
        <v>2</v>
      </c>
      <c r="AL27" s="75" t="s">
        <v>85</v>
      </c>
      <c r="AM27" s="23" t="s">
        <v>45</v>
      </c>
      <c r="AN27" s="75" t="s">
        <v>91</v>
      </c>
      <c r="AO27" s="75"/>
      <c r="AP27" s="75"/>
      <c r="AQ27" s="75"/>
      <c r="AR27" s="75"/>
    </row>
    <row r="28" spans="1:44" s="174" customFormat="1" x14ac:dyDescent="0.25">
      <c r="A28" s="6"/>
      <c r="B28" s="8">
        <v>2</v>
      </c>
      <c r="C28" s="25" t="s">
        <v>59</v>
      </c>
      <c r="D28" s="36">
        <f t="shared" si="17"/>
        <v>0</v>
      </c>
      <c r="E28" s="32">
        <f t="shared" si="18"/>
        <v>1</v>
      </c>
      <c r="F28" s="25" t="s">
        <v>63</v>
      </c>
      <c r="G28" s="36">
        <f t="shared" si="19"/>
        <v>2</v>
      </c>
      <c r="H28" s="37">
        <f t="shared" si="20"/>
        <v>1</v>
      </c>
      <c r="I28" s="8">
        <v>2</v>
      </c>
      <c r="J28" s="38" t="s">
        <v>69</v>
      </c>
      <c r="K28" s="36">
        <f t="shared" si="21"/>
        <v>0</v>
      </c>
      <c r="L28" s="32">
        <f t="shared" si="22"/>
        <v>1</v>
      </c>
      <c r="M28" s="25" t="s">
        <v>61</v>
      </c>
      <c r="N28" s="36">
        <f t="shared" si="23"/>
        <v>2</v>
      </c>
      <c r="O28" s="37">
        <f t="shared" si="24"/>
        <v>1</v>
      </c>
      <c r="P28" s="8">
        <v>2</v>
      </c>
      <c r="Q28" s="25" t="s">
        <v>73</v>
      </c>
      <c r="R28" s="36">
        <f t="shared" si="25"/>
        <v>2</v>
      </c>
      <c r="S28" s="32">
        <f t="shared" si="26"/>
        <v>1</v>
      </c>
      <c r="T28" s="25" t="s">
        <v>63</v>
      </c>
      <c r="U28" s="36">
        <f t="shared" si="27"/>
        <v>2</v>
      </c>
      <c r="V28" s="37">
        <f t="shared" si="28"/>
        <v>1</v>
      </c>
      <c r="W28" s="8">
        <v>2</v>
      </c>
      <c r="X28" s="25" t="s">
        <v>59</v>
      </c>
      <c r="Y28" s="36">
        <f t="shared" si="29"/>
        <v>0</v>
      </c>
      <c r="Z28" s="32">
        <f t="shared" si="30"/>
        <v>1</v>
      </c>
      <c r="AA28" s="25" t="s">
        <v>59</v>
      </c>
      <c r="AB28" s="36">
        <f t="shared" si="31"/>
        <v>0</v>
      </c>
      <c r="AC28" s="37">
        <f t="shared" ref="AC28:AC34" si="32">COUNTIF($AE$4:$AE$35,AA28)</f>
        <v>1</v>
      </c>
      <c r="AD28" s="75"/>
      <c r="AE28" s="28" t="str">
        <f t="shared" si="16"/>
        <v>Oakland</v>
      </c>
      <c r="AF28" s="75"/>
      <c r="AG28" s="75"/>
      <c r="AH28" s="75"/>
      <c r="AI28" s="75"/>
      <c r="AJ28" s="75"/>
      <c r="AK28" s="75">
        <v>3</v>
      </c>
      <c r="AL28" s="75" t="s">
        <v>90</v>
      </c>
      <c r="AM28" s="23" t="s">
        <v>45</v>
      </c>
      <c r="AN28" s="75" t="s">
        <v>94</v>
      </c>
      <c r="AO28" s="75"/>
      <c r="AP28" s="75"/>
      <c r="AQ28" s="75"/>
      <c r="AR28" s="75"/>
    </row>
    <row r="29" spans="1:44" s="174" customFormat="1" x14ac:dyDescent="0.25">
      <c r="A29" s="6"/>
      <c r="B29" s="8">
        <v>1</v>
      </c>
      <c r="C29" s="25" t="s">
        <v>64</v>
      </c>
      <c r="D29" s="36">
        <f t="shared" si="17"/>
        <v>0</v>
      </c>
      <c r="E29" s="32">
        <f t="shared" si="18"/>
        <v>1</v>
      </c>
      <c r="F29" s="25" t="s">
        <v>66</v>
      </c>
      <c r="G29" s="36">
        <f t="shared" si="19"/>
        <v>1</v>
      </c>
      <c r="H29" s="37">
        <f t="shared" si="20"/>
        <v>1</v>
      </c>
      <c r="I29" s="8">
        <v>1</v>
      </c>
      <c r="J29" s="38" t="s">
        <v>73</v>
      </c>
      <c r="K29" s="36">
        <f t="shared" si="21"/>
        <v>1</v>
      </c>
      <c r="L29" s="32">
        <f t="shared" si="22"/>
        <v>1</v>
      </c>
      <c r="M29" s="25" t="s">
        <v>48</v>
      </c>
      <c r="N29" s="36">
        <f t="shared" si="23"/>
        <v>1</v>
      </c>
      <c r="O29" s="37">
        <f t="shared" si="24"/>
        <v>1</v>
      </c>
      <c r="P29" s="8">
        <v>1</v>
      </c>
      <c r="Q29" s="25" t="s">
        <v>54</v>
      </c>
      <c r="R29" s="36">
        <f t="shared" si="25"/>
        <v>0</v>
      </c>
      <c r="S29" s="32">
        <f t="shared" si="26"/>
        <v>1</v>
      </c>
      <c r="T29" s="25" t="s">
        <v>48</v>
      </c>
      <c r="U29" s="36">
        <f t="shared" si="27"/>
        <v>1</v>
      </c>
      <c r="V29" s="37">
        <f t="shared" si="28"/>
        <v>1</v>
      </c>
      <c r="W29" s="8">
        <v>1</v>
      </c>
      <c r="X29" s="25" t="s">
        <v>44</v>
      </c>
      <c r="Y29" s="36">
        <f t="shared" si="29"/>
        <v>0</v>
      </c>
      <c r="Z29" s="32">
        <f t="shared" si="30"/>
        <v>1</v>
      </c>
      <c r="AA29" s="25" t="s">
        <v>61</v>
      </c>
      <c r="AB29" s="36">
        <f>_xlfn.IFNA(IF(MATCH(AA29,$AE$4:$AE$19, 0)&gt;0, $B29), 0)</f>
        <v>1</v>
      </c>
      <c r="AC29" s="37">
        <f t="shared" si="32"/>
        <v>1</v>
      </c>
      <c r="AD29" s="75"/>
      <c r="AE29" s="28" t="str">
        <f t="shared" si="16"/>
        <v>Pittsburgh</v>
      </c>
      <c r="AF29" s="75"/>
      <c r="AG29" s="75"/>
      <c r="AH29" s="75"/>
      <c r="AI29" s="75"/>
      <c r="AJ29" s="75"/>
      <c r="AK29" s="75">
        <v>4</v>
      </c>
      <c r="AL29" s="75" t="s">
        <v>92</v>
      </c>
      <c r="AM29" s="23" t="s">
        <v>45</v>
      </c>
      <c r="AN29" s="75" t="s">
        <v>83</v>
      </c>
      <c r="AO29" s="75"/>
      <c r="AP29" s="75"/>
      <c r="AQ29" s="75"/>
      <c r="AR29" s="75"/>
    </row>
    <row r="30" spans="1:44" s="174" customFormat="1" x14ac:dyDescent="0.25">
      <c r="A30" s="6"/>
      <c r="B30" s="9">
        <v>4</v>
      </c>
      <c r="C30" s="73" t="s">
        <v>61</v>
      </c>
      <c r="D30" s="36">
        <f t="shared" si="17"/>
        <v>4</v>
      </c>
      <c r="E30" s="32">
        <f t="shared" si="18"/>
        <v>1</v>
      </c>
      <c r="F30" s="71" t="s">
        <v>75</v>
      </c>
      <c r="G30" s="36">
        <f t="shared" si="19"/>
        <v>0</v>
      </c>
      <c r="H30" s="37">
        <f t="shared" si="20"/>
        <v>1</v>
      </c>
      <c r="I30" s="9">
        <v>4</v>
      </c>
      <c r="J30" s="74" t="s">
        <v>60</v>
      </c>
      <c r="K30" s="36">
        <f t="shared" si="21"/>
        <v>4</v>
      </c>
      <c r="L30" s="32">
        <f t="shared" si="22"/>
        <v>1</v>
      </c>
      <c r="M30" s="72" t="s">
        <v>62</v>
      </c>
      <c r="N30" s="36">
        <f t="shared" si="23"/>
        <v>4</v>
      </c>
      <c r="O30" s="37">
        <f t="shared" si="24"/>
        <v>1</v>
      </c>
      <c r="P30" s="9">
        <v>4</v>
      </c>
      <c r="Q30" s="71" t="s">
        <v>56</v>
      </c>
      <c r="R30" s="36">
        <f t="shared" si="25"/>
        <v>4</v>
      </c>
      <c r="S30" s="32">
        <f t="shared" si="26"/>
        <v>1</v>
      </c>
      <c r="T30" s="73" t="s">
        <v>65</v>
      </c>
      <c r="U30" s="36">
        <f t="shared" si="27"/>
        <v>4</v>
      </c>
      <c r="V30" s="37">
        <f t="shared" si="28"/>
        <v>1</v>
      </c>
      <c r="W30" s="9">
        <v>4</v>
      </c>
      <c r="X30" s="72" t="s">
        <v>47</v>
      </c>
      <c r="Y30" s="36">
        <f t="shared" si="29"/>
        <v>0</v>
      </c>
      <c r="Z30" s="32">
        <f t="shared" si="30"/>
        <v>1</v>
      </c>
      <c r="AA30" s="72" t="s">
        <v>72</v>
      </c>
      <c r="AB30" s="36">
        <f t="shared" si="31"/>
        <v>0</v>
      </c>
      <c r="AC30" s="37">
        <f t="shared" si="32"/>
        <v>1</v>
      </c>
      <c r="AD30" s="75"/>
      <c r="AE30" s="28" t="str">
        <f t="shared" si="16"/>
        <v>Saint Louis</v>
      </c>
      <c r="AF30" s="75"/>
      <c r="AG30" s="75"/>
      <c r="AH30" s="75"/>
      <c r="AI30" s="75"/>
      <c r="AJ30" s="75"/>
      <c r="AK30" s="75">
        <v>5</v>
      </c>
      <c r="AL30" s="75" t="s">
        <v>95</v>
      </c>
      <c r="AM30" s="23" t="s">
        <v>45</v>
      </c>
      <c r="AN30" s="75" t="s">
        <v>256</v>
      </c>
      <c r="AO30" s="75"/>
      <c r="AP30" s="75"/>
      <c r="AQ30" s="75"/>
      <c r="AR30" s="75"/>
    </row>
    <row r="31" spans="1:44" s="174" customFormat="1" x14ac:dyDescent="0.25">
      <c r="A31" s="6"/>
      <c r="B31" s="9">
        <v>3</v>
      </c>
      <c r="C31" s="73" t="s">
        <v>66</v>
      </c>
      <c r="D31" s="36">
        <f t="shared" si="17"/>
        <v>3</v>
      </c>
      <c r="E31" s="32">
        <f t="shared" si="18"/>
        <v>1</v>
      </c>
      <c r="F31" s="72" t="s">
        <v>49</v>
      </c>
      <c r="G31" s="36">
        <f t="shared" si="19"/>
        <v>3</v>
      </c>
      <c r="H31" s="37">
        <f t="shared" si="20"/>
        <v>1</v>
      </c>
      <c r="I31" s="9">
        <v>3</v>
      </c>
      <c r="J31" s="74" t="s">
        <v>69</v>
      </c>
      <c r="K31" s="36">
        <f t="shared" si="21"/>
        <v>0</v>
      </c>
      <c r="L31" s="32">
        <f t="shared" si="22"/>
        <v>1</v>
      </c>
      <c r="M31" s="72" t="s">
        <v>60</v>
      </c>
      <c r="N31" s="36">
        <f t="shared" si="23"/>
        <v>3</v>
      </c>
      <c r="O31" s="37">
        <f t="shared" si="24"/>
        <v>1</v>
      </c>
      <c r="P31" s="9">
        <v>3</v>
      </c>
      <c r="Q31" s="71" t="s">
        <v>55</v>
      </c>
      <c r="R31" s="36">
        <f t="shared" si="25"/>
        <v>3</v>
      </c>
      <c r="S31" s="32">
        <f t="shared" si="26"/>
        <v>1</v>
      </c>
      <c r="T31" s="73" t="s">
        <v>73</v>
      </c>
      <c r="U31" s="36">
        <f t="shared" si="27"/>
        <v>3</v>
      </c>
      <c r="V31" s="37">
        <f t="shared" si="28"/>
        <v>1</v>
      </c>
      <c r="W31" s="9">
        <v>3</v>
      </c>
      <c r="X31" s="72" t="s">
        <v>53</v>
      </c>
      <c r="Y31" s="36">
        <f t="shared" si="29"/>
        <v>0</v>
      </c>
      <c r="Z31" s="32">
        <f t="shared" si="30"/>
        <v>1</v>
      </c>
      <c r="AA31" s="72" t="s">
        <v>56</v>
      </c>
      <c r="AB31" s="36">
        <f t="shared" si="31"/>
        <v>3</v>
      </c>
      <c r="AC31" s="37">
        <f t="shared" si="32"/>
        <v>1</v>
      </c>
      <c r="AD31" s="75"/>
      <c r="AE31" s="28" t="str">
        <f t="shared" si="16"/>
        <v>Arizona</v>
      </c>
      <c r="AF31" s="75"/>
      <c r="AG31" s="75"/>
      <c r="AH31" s="75"/>
      <c r="AI31" s="75"/>
      <c r="AJ31" s="75"/>
      <c r="AK31" s="75">
        <v>6</v>
      </c>
      <c r="AL31" s="75" t="s">
        <v>84</v>
      </c>
      <c r="AM31" s="23" t="s">
        <v>45</v>
      </c>
      <c r="AN31" s="75" t="s">
        <v>93</v>
      </c>
      <c r="AO31" s="75"/>
      <c r="AP31" s="75"/>
      <c r="AQ31" s="75"/>
      <c r="AR31" s="75"/>
    </row>
    <row r="32" spans="1:44" s="174" customFormat="1" x14ac:dyDescent="0.25">
      <c r="A32" s="6"/>
      <c r="B32" s="9">
        <v>2</v>
      </c>
      <c r="C32" s="73" t="s">
        <v>50</v>
      </c>
      <c r="D32" s="36">
        <f t="shared" si="17"/>
        <v>2</v>
      </c>
      <c r="E32" s="32">
        <f t="shared" si="18"/>
        <v>1</v>
      </c>
      <c r="F32" s="72" t="s">
        <v>63</v>
      </c>
      <c r="G32" s="36">
        <f t="shared" si="19"/>
        <v>2</v>
      </c>
      <c r="H32" s="37">
        <f t="shared" si="20"/>
        <v>1</v>
      </c>
      <c r="I32" s="9">
        <v>2</v>
      </c>
      <c r="J32" s="74" t="s">
        <v>44</v>
      </c>
      <c r="K32" s="36">
        <f t="shared" si="21"/>
        <v>0</v>
      </c>
      <c r="L32" s="32">
        <f t="shared" si="22"/>
        <v>1</v>
      </c>
      <c r="M32" s="72" t="s">
        <v>66</v>
      </c>
      <c r="N32" s="36">
        <f t="shared" si="23"/>
        <v>2</v>
      </c>
      <c r="O32" s="37">
        <f t="shared" si="24"/>
        <v>1</v>
      </c>
      <c r="P32" s="9">
        <v>2</v>
      </c>
      <c r="Q32" s="71" t="s">
        <v>54</v>
      </c>
      <c r="R32" s="36">
        <f t="shared" si="25"/>
        <v>0</v>
      </c>
      <c r="S32" s="32">
        <f t="shared" si="26"/>
        <v>1</v>
      </c>
      <c r="T32" s="73" t="s">
        <v>66</v>
      </c>
      <c r="U32" s="36">
        <f t="shared" si="27"/>
        <v>2</v>
      </c>
      <c r="V32" s="37">
        <f t="shared" si="28"/>
        <v>1</v>
      </c>
      <c r="W32" s="9">
        <v>2</v>
      </c>
      <c r="X32" s="72" t="s">
        <v>66</v>
      </c>
      <c r="Y32" s="36">
        <f t="shared" si="29"/>
        <v>2</v>
      </c>
      <c r="Z32" s="32">
        <f t="shared" si="30"/>
        <v>1</v>
      </c>
      <c r="AA32" s="72" t="s">
        <v>61</v>
      </c>
      <c r="AB32" s="36">
        <f t="shared" si="31"/>
        <v>2</v>
      </c>
      <c r="AC32" s="37">
        <f t="shared" si="32"/>
        <v>1</v>
      </c>
      <c r="AD32" s="75"/>
      <c r="AE32" s="28" t="str">
        <f t="shared" si="16"/>
        <v>LA Dodgers</v>
      </c>
      <c r="AF32" s="75"/>
      <c r="AG32" s="75"/>
      <c r="AH32" s="75"/>
      <c r="AI32" s="75"/>
      <c r="AJ32" s="75"/>
      <c r="AK32" s="75">
        <v>7</v>
      </c>
      <c r="AL32" s="75" t="s">
        <v>87</v>
      </c>
      <c r="AM32" s="23" t="s">
        <v>45</v>
      </c>
      <c r="AN32" s="75" t="s">
        <v>89</v>
      </c>
      <c r="AO32" s="75"/>
      <c r="AP32" s="75"/>
      <c r="AQ32" s="75"/>
      <c r="AR32" s="75"/>
    </row>
    <row r="33" spans="1:44" s="174" customFormat="1" x14ac:dyDescent="0.25">
      <c r="A33" s="6"/>
      <c r="B33" s="9">
        <v>1</v>
      </c>
      <c r="C33" s="73" t="s">
        <v>71</v>
      </c>
      <c r="D33" s="36">
        <f t="shared" si="17"/>
        <v>1</v>
      </c>
      <c r="E33" s="32">
        <f t="shared" si="18"/>
        <v>1</v>
      </c>
      <c r="F33" s="72" t="s">
        <v>47</v>
      </c>
      <c r="G33" s="36">
        <f t="shared" si="19"/>
        <v>0</v>
      </c>
      <c r="H33" s="37">
        <f t="shared" si="20"/>
        <v>1</v>
      </c>
      <c r="I33" s="9">
        <v>1</v>
      </c>
      <c r="J33" s="74" t="s">
        <v>74</v>
      </c>
      <c r="K33" s="36">
        <f t="shared" si="21"/>
        <v>1</v>
      </c>
      <c r="L33" s="32">
        <f t="shared" si="22"/>
        <v>1</v>
      </c>
      <c r="M33" s="72" t="s">
        <v>61</v>
      </c>
      <c r="N33" s="36">
        <f t="shared" si="23"/>
        <v>1</v>
      </c>
      <c r="O33" s="37">
        <f t="shared" si="24"/>
        <v>1</v>
      </c>
      <c r="P33" s="9">
        <v>1</v>
      </c>
      <c r="Q33" s="71" t="s">
        <v>47</v>
      </c>
      <c r="R33" s="36">
        <f t="shared" si="25"/>
        <v>0</v>
      </c>
      <c r="S33" s="32">
        <f t="shared" si="26"/>
        <v>1</v>
      </c>
      <c r="T33" s="73" t="s">
        <v>76</v>
      </c>
      <c r="U33" s="36">
        <f t="shared" si="27"/>
        <v>0</v>
      </c>
      <c r="V33" s="37">
        <f t="shared" si="28"/>
        <v>1</v>
      </c>
      <c r="W33" s="9">
        <v>1</v>
      </c>
      <c r="X33" s="72" t="s">
        <v>58</v>
      </c>
      <c r="Y33" s="36">
        <f t="shared" si="29"/>
        <v>0</v>
      </c>
      <c r="Z33" s="32">
        <f t="shared" si="30"/>
        <v>1</v>
      </c>
      <c r="AA33" s="72" t="s">
        <v>58</v>
      </c>
      <c r="AB33" s="36">
        <f t="shared" si="31"/>
        <v>0</v>
      </c>
      <c r="AC33" s="37">
        <f t="shared" si="32"/>
        <v>1</v>
      </c>
      <c r="AD33" s="75"/>
      <c r="AE33" s="28" t="str">
        <f t="shared" si="16"/>
        <v>Chicago Cubs</v>
      </c>
      <c r="AF33" s="75"/>
      <c r="AG33" s="75"/>
      <c r="AH33" s="75"/>
      <c r="AI33" s="75"/>
      <c r="AJ33" s="75"/>
      <c r="AK33" s="75">
        <v>8</v>
      </c>
      <c r="AL33" s="75" t="s">
        <v>278</v>
      </c>
      <c r="AM33" s="23" t="s">
        <v>45</v>
      </c>
      <c r="AN33" s="75" t="s">
        <v>82</v>
      </c>
      <c r="AO33" s="75"/>
      <c r="AP33" s="75"/>
      <c r="AQ33" s="75"/>
      <c r="AR33" s="75"/>
    </row>
    <row r="34" spans="1:44" s="174" customFormat="1" x14ac:dyDescent="0.25">
      <c r="A34" s="6"/>
      <c r="B34" s="9">
        <v>1</v>
      </c>
      <c r="C34" s="73" t="s">
        <v>76</v>
      </c>
      <c r="D34" s="36">
        <f t="shared" si="17"/>
        <v>0</v>
      </c>
      <c r="E34" s="32">
        <f t="shared" si="18"/>
        <v>1</v>
      </c>
      <c r="F34" s="72" t="s">
        <v>44</v>
      </c>
      <c r="G34" s="36">
        <f t="shared" si="19"/>
        <v>0</v>
      </c>
      <c r="H34" s="37">
        <f t="shared" si="20"/>
        <v>1</v>
      </c>
      <c r="I34" s="9">
        <v>1</v>
      </c>
      <c r="J34" s="74" t="s">
        <v>76</v>
      </c>
      <c r="K34" s="36">
        <f t="shared" si="21"/>
        <v>0</v>
      </c>
      <c r="L34" s="32">
        <f t="shared" si="22"/>
        <v>1</v>
      </c>
      <c r="M34" s="72" t="s">
        <v>48</v>
      </c>
      <c r="N34" s="36">
        <f t="shared" si="23"/>
        <v>1</v>
      </c>
      <c r="O34" s="37">
        <f t="shared" si="24"/>
        <v>1</v>
      </c>
      <c r="P34" s="9">
        <v>1</v>
      </c>
      <c r="Q34" s="71" t="s">
        <v>66</v>
      </c>
      <c r="R34" s="36">
        <f t="shared" si="25"/>
        <v>1</v>
      </c>
      <c r="S34" s="32">
        <f t="shared" si="26"/>
        <v>1</v>
      </c>
      <c r="T34" s="73" t="s">
        <v>64</v>
      </c>
      <c r="U34" s="36">
        <f t="shared" si="27"/>
        <v>0</v>
      </c>
      <c r="V34" s="37">
        <f t="shared" si="28"/>
        <v>1</v>
      </c>
      <c r="W34" s="9">
        <v>1</v>
      </c>
      <c r="X34" s="72" t="s">
        <v>44</v>
      </c>
      <c r="Y34" s="36">
        <f t="shared" si="29"/>
        <v>0</v>
      </c>
      <c r="Z34" s="32">
        <f t="shared" si="30"/>
        <v>1</v>
      </c>
      <c r="AA34" s="72" t="s">
        <v>48</v>
      </c>
      <c r="AB34" s="36">
        <f t="shared" si="31"/>
        <v>1</v>
      </c>
      <c r="AC34" s="37">
        <f t="shared" si="32"/>
        <v>1</v>
      </c>
      <c r="AD34" s="75"/>
      <c r="AE34" s="28" t="str">
        <f t="shared" si="16"/>
        <v>Texas</v>
      </c>
      <c r="AF34" s="75"/>
      <c r="AG34" s="75"/>
      <c r="AH34" s="75"/>
      <c r="AI34" s="75"/>
      <c r="AJ34" s="75"/>
      <c r="AK34" s="75"/>
      <c r="AL34" s="75"/>
      <c r="AM34" s="75"/>
      <c r="AN34" s="75"/>
      <c r="AO34" s="75"/>
      <c r="AP34" s="75"/>
      <c r="AQ34" s="75"/>
      <c r="AR34" s="75"/>
    </row>
    <row r="35" spans="1:44" s="174" customFormat="1" x14ac:dyDescent="0.25">
      <c r="A35" s="77"/>
      <c r="B35" s="78"/>
      <c r="C35" s="11" t="s">
        <v>77</v>
      </c>
      <c r="D35" s="11"/>
      <c r="E35" s="11">
        <f>SUM(E24:E34)</f>
        <v>9</v>
      </c>
      <c r="F35" s="28" t="s">
        <v>78</v>
      </c>
      <c r="G35" s="11">
        <f>SUM(G24:G34)</f>
        <v>13</v>
      </c>
      <c r="H35" s="40">
        <f>SUM(H25:H34)</f>
        <v>9</v>
      </c>
      <c r="I35" s="78"/>
      <c r="J35" s="11" t="s">
        <v>77</v>
      </c>
      <c r="K35" s="11"/>
      <c r="L35" s="11">
        <f>SUM(L24:L34)</f>
        <v>9</v>
      </c>
      <c r="M35" s="28" t="s">
        <v>78</v>
      </c>
      <c r="N35" s="11"/>
      <c r="O35" s="40">
        <f>SUM(O25:O34)</f>
        <v>9</v>
      </c>
      <c r="P35" s="78"/>
      <c r="Q35" s="11" t="s">
        <v>77</v>
      </c>
      <c r="R35" s="11"/>
      <c r="S35" s="11">
        <f>SUM(S24:S34)</f>
        <v>9</v>
      </c>
      <c r="T35" s="28" t="s">
        <v>78</v>
      </c>
      <c r="U35" s="11"/>
      <c r="V35" s="40">
        <f>SUM(V25:V34)</f>
        <v>9</v>
      </c>
      <c r="W35" s="78"/>
      <c r="X35" s="11" t="s">
        <v>77</v>
      </c>
      <c r="Y35" s="11"/>
      <c r="Z35" s="11">
        <f>SUM(Z24:Z34)</f>
        <v>9</v>
      </c>
      <c r="AA35" s="28" t="s">
        <v>78</v>
      </c>
      <c r="AB35" s="11"/>
      <c r="AC35" s="40">
        <f>SUM(AC25:AC34)</f>
        <v>9</v>
      </c>
      <c r="AD35" s="75"/>
      <c r="AE35" s="28">
        <f t="shared" si="16"/>
        <v>0</v>
      </c>
      <c r="AF35" s="75"/>
      <c r="AG35" s="75"/>
      <c r="AH35" s="75"/>
      <c r="AI35" s="75"/>
      <c r="AJ35" s="75"/>
      <c r="AK35" s="75"/>
      <c r="AL35" s="75"/>
      <c r="AM35" s="75"/>
      <c r="AN35" s="75"/>
      <c r="AO35" s="75"/>
      <c r="AP35" s="75"/>
      <c r="AQ35" s="75"/>
      <c r="AR35" s="75"/>
    </row>
    <row r="36" spans="1:44" s="174" customFormat="1" x14ac:dyDescent="0.25">
      <c r="A36" s="6"/>
      <c r="B36" s="78"/>
      <c r="C36" s="12" t="s">
        <v>79</v>
      </c>
      <c r="D36" s="78">
        <v>5</v>
      </c>
      <c r="E36" s="78"/>
      <c r="F36" s="12" t="s">
        <v>79</v>
      </c>
      <c r="G36" s="78">
        <v>11</v>
      </c>
      <c r="H36" s="6"/>
      <c r="I36" s="78"/>
      <c r="J36" s="12" t="s">
        <v>79</v>
      </c>
      <c r="K36" s="78">
        <v>9</v>
      </c>
      <c r="L36" s="78"/>
      <c r="M36" s="12" t="s">
        <v>79</v>
      </c>
      <c r="N36" s="78">
        <v>9</v>
      </c>
      <c r="O36" s="6"/>
      <c r="P36" s="78"/>
      <c r="Q36" s="12" t="s">
        <v>79</v>
      </c>
      <c r="R36" s="78">
        <v>7</v>
      </c>
      <c r="S36" s="78"/>
      <c r="T36" s="12" t="s">
        <v>79</v>
      </c>
      <c r="U36" s="78">
        <v>10</v>
      </c>
      <c r="V36" s="6"/>
      <c r="W36" s="78"/>
      <c r="X36" s="12" t="s">
        <v>79</v>
      </c>
      <c r="Y36" s="78">
        <v>12</v>
      </c>
      <c r="Z36" s="78"/>
      <c r="AA36" s="12" t="s">
        <v>79</v>
      </c>
      <c r="AB36" s="78">
        <v>7</v>
      </c>
      <c r="AC36" s="6"/>
      <c r="AD36" s="75"/>
      <c r="AE36" s="75"/>
      <c r="AF36" s="75"/>
      <c r="AG36" s="75"/>
      <c r="AH36" s="75"/>
      <c r="AI36" s="75"/>
      <c r="AJ36" s="75"/>
      <c r="AK36" s="75"/>
      <c r="AL36" s="75"/>
      <c r="AM36" s="75"/>
      <c r="AN36" s="75"/>
      <c r="AO36" s="75"/>
      <c r="AP36" s="75"/>
      <c r="AQ36" s="75"/>
      <c r="AR36" s="75"/>
    </row>
    <row r="37" spans="1:44" s="174" customFormat="1" x14ac:dyDescent="0.25">
      <c r="A37" s="77"/>
      <c r="B37" s="77"/>
      <c r="C37" s="77"/>
      <c r="D37" s="77"/>
      <c r="E37" s="77"/>
      <c r="F37" s="77"/>
      <c r="G37" s="77"/>
      <c r="H37" s="77"/>
      <c r="I37" s="77"/>
      <c r="J37" s="77"/>
      <c r="K37" s="77"/>
      <c r="L37" s="77"/>
      <c r="M37" s="77"/>
      <c r="N37" s="77"/>
      <c r="O37" s="77"/>
      <c r="P37" s="77"/>
      <c r="Q37" s="77"/>
      <c r="R37" s="77"/>
      <c r="S37" s="77"/>
      <c r="T37" s="77"/>
      <c r="U37" s="77"/>
      <c r="V37" s="6"/>
      <c r="W37" s="77"/>
      <c r="X37" s="77"/>
      <c r="Y37" s="77"/>
      <c r="Z37" s="77"/>
      <c r="AA37" s="77"/>
      <c r="AB37" s="77"/>
      <c r="AC37" s="6"/>
      <c r="AD37" s="75"/>
      <c r="AE37" s="75"/>
      <c r="AF37" s="75"/>
      <c r="AG37" s="75"/>
      <c r="AH37" s="75"/>
      <c r="AI37" s="75"/>
      <c r="AJ37" s="75"/>
      <c r="AK37" s="75"/>
      <c r="AL37" s="75"/>
      <c r="AM37" s="75"/>
      <c r="AN37" s="75"/>
      <c r="AO37" s="75"/>
      <c r="AP37" s="75"/>
      <c r="AQ37" s="75"/>
      <c r="AR37" s="75"/>
    </row>
  </sheetData>
  <conditionalFormatting sqref="A1:AN1 A37:AN37 AD3:AJ3 G8:G16 I12:K16 N8:N16 U8:U16 AB8:AB16 G26:G34 N26:N34 P26:R34 U26:U34 AB26:AB34 C18:AC19 I17 W8:W17 P8:P17 A36:AD36 A26:B35 I26:I35 W26:W35 P35 AB20:AC20 A8:B20 G20:I20 N20:P20 U20:W20 A2:B2 AB2:AN2 G2:I2 N2:P2 U2:W2 AK3:AK16 AO1:AO2 AO19:AO37 A3:AC4 A21:AC22 AP1:AR37 AF19:AN36 Y8:Y16 K26:K34 R8:R16 D26:D34 Y26:Y34 I8:I11 K8:K11 D8:D16 AD4:AD35 AI4:AJ16 A6:AC7 A5:E5 Y5:AC5 A24:AC25 A23:B23 AB23:AC23">
    <cfRule type="cellIs" dxfId="1677" priority="471" operator="equal">
      <formula>"Home"</formula>
    </cfRule>
    <cfRule type="cellIs" dxfId="1676" priority="472" operator="equal">
      <formula>"Away"</formula>
    </cfRule>
  </conditionalFormatting>
  <conditionalFormatting sqref="X20 Q20 J20">
    <cfRule type="cellIs" dxfId="1675" priority="470" operator="equal">
      <formula>"Need Picks"</formula>
    </cfRule>
  </conditionalFormatting>
  <conditionalFormatting sqref="X20 Q20 J20">
    <cfRule type="cellIs" dxfId="1674" priority="468" operator="equal">
      <formula>"Home"</formula>
    </cfRule>
    <cfRule type="cellIs" dxfId="1673" priority="469" operator="equal">
      <formula>"Away"</formula>
    </cfRule>
  </conditionalFormatting>
  <conditionalFormatting sqref="Z20 S20 L20">
    <cfRule type="cellIs" dxfId="1672" priority="467" operator="equal">
      <formula>"F"</formula>
    </cfRule>
  </conditionalFormatting>
  <conditionalFormatting sqref="C20">
    <cfRule type="cellIs" dxfId="1671" priority="466" operator="equal">
      <formula>"Need Picks"</formula>
    </cfRule>
  </conditionalFormatting>
  <conditionalFormatting sqref="C20">
    <cfRule type="cellIs" dxfId="1670" priority="464" operator="equal">
      <formula>"Home"</formula>
    </cfRule>
    <cfRule type="cellIs" dxfId="1669" priority="465" operator="equal">
      <formula>"Away"</formula>
    </cfRule>
  </conditionalFormatting>
  <conditionalFormatting sqref="E20">
    <cfRule type="cellIs" dxfId="1668" priority="463" operator="equal">
      <formula>"F"</formula>
    </cfRule>
  </conditionalFormatting>
  <conditionalFormatting sqref="X2 Q2 J2">
    <cfRule type="cellIs" dxfId="1667" priority="462" operator="equal">
      <formula>"Need Picks"</formula>
    </cfRule>
  </conditionalFormatting>
  <conditionalFormatting sqref="X2 Q2 J2">
    <cfRule type="cellIs" dxfId="1666" priority="460" operator="equal">
      <formula>"Home"</formula>
    </cfRule>
    <cfRule type="cellIs" dxfId="1665" priority="461" operator="equal">
      <formula>"Away"</formula>
    </cfRule>
  </conditionalFormatting>
  <conditionalFormatting sqref="Z2 S2 L2">
    <cfRule type="cellIs" dxfId="1664" priority="459" operator="equal">
      <formula>"F"</formula>
    </cfRule>
  </conditionalFormatting>
  <conditionalFormatting sqref="C2">
    <cfRule type="cellIs" dxfId="1663" priority="458" operator="equal">
      <formula>"Need Picks"</formula>
    </cfRule>
  </conditionalFormatting>
  <conditionalFormatting sqref="C2">
    <cfRule type="cellIs" dxfId="1662" priority="456" operator="equal">
      <formula>"Home"</formula>
    </cfRule>
    <cfRule type="cellIs" dxfId="1661" priority="457" operator="equal">
      <formula>"Away"</formula>
    </cfRule>
  </conditionalFormatting>
  <conditionalFormatting sqref="E2">
    <cfRule type="cellIs" dxfId="1660" priority="455" operator="equal">
      <formula>"F"</formula>
    </cfRule>
  </conditionalFormatting>
  <conditionalFormatting sqref="AE19:AE36">
    <cfRule type="cellIs" dxfId="1659" priority="453" operator="equal">
      <formula>"Home"</formula>
    </cfRule>
    <cfRule type="cellIs" dxfId="1658" priority="454" operator="equal">
      <formula>"Away"</formula>
    </cfRule>
  </conditionalFormatting>
  <conditionalFormatting sqref="AN4">
    <cfRule type="containsText" dxfId="1657" priority="450" stopIfTrue="1" operator="containsText" text="Week">
      <formula>NOT(ISERROR(SEARCH("Week",AN4)))</formula>
    </cfRule>
  </conditionalFormatting>
  <conditionalFormatting sqref="AN4">
    <cfRule type="containsText" dxfId="1656" priority="447" stopIfTrue="1" operator="containsText" text="day">
      <formula>NOT(ISERROR(SEARCH("day",AN4)))</formula>
    </cfRule>
    <cfRule type="containsText" dxfId="1655" priority="448" stopIfTrue="1" operator="containsText" text="Week">
      <formula>NOT(ISERROR(SEARCH("Week",AN4)))</formula>
    </cfRule>
    <cfRule type="containsText" dxfId="1654" priority="449" stopIfTrue="1" operator="containsText" text="2018">
      <formula>NOT(ISERROR(SEARCH("2018",AN4)))</formula>
    </cfRule>
  </conditionalFormatting>
  <conditionalFormatting sqref="AN4">
    <cfRule type="containsText" dxfId="1653" priority="446" stopIfTrue="1" operator="containsText" text="Week">
      <formula>NOT(ISERROR(SEARCH("Week",AN4)))</formula>
    </cfRule>
  </conditionalFormatting>
  <conditionalFormatting sqref="AN4">
    <cfRule type="containsText" dxfId="1652" priority="443" stopIfTrue="1" operator="containsText" text="day">
      <formula>NOT(ISERROR(SEARCH("day",AN4)))</formula>
    </cfRule>
    <cfRule type="containsText" dxfId="1651" priority="444" stopIfTrue="1" operator="containsText" text="Week">
      <formula>NOT(ISERROR(SEARCH("Week",AN4)))</formula>
    </cfRule>
    <cfRule type="containsText" dxfId="1650" priority="445" stopIfTrue="1" operator="containsText" text="2018">
      <formula>NOT(ISERROR(SEARCH("2018",AN4)))</formula>
    </cfRule>
  </conditionalFormatting>
  <conditionalFormatting sqref="AN4">
    <cfRule type="containsText" dxfId="1649" priority="442" stopIfTrue="1" operator="containsText" text="Week">
      <formula>NOT(ISERROR(SEARCH("Week",AN4)))</formula>
    </cfRule>
  </conditionalFormatting>
  <conditionalFormatting sqref="AN4">
    <cfRule type="containsText" dxfId="1648" priority="439" stopIfTrue="1" operator="containsText" text="day">
      <formula>NOT(ISERROR(SEARCH("day",AN4)))</formula>
    </cfRule>
    <cfRule type="containsText" dxfId="1647" priority="440" stopIfTrue="1" operator="containsText" text="Week">
      <formula>NOT(ISERROR(SEARCH("Week",AN4)))</formula>
    </cfRule>
    <cfRule type="containsText" dxfId="1646" priority="441" stopIfTrue="1" operator="containsText" text="2018">
      <formula>NOT(ISERROR(SEARCH("2018",AN4)))</formula>
    </cfRule>
  </conditionalFormatting>
  <conditionalFormatting sqref="AL5">
    <cfRule type="containsText" dxfId="1645" priority="438" stopIfTrue="1" operator="containsText" text="Week">
      <formula>NOT(ISERROR(SEARCH("Week",AL5)))</formula>
    </cfRule>
  </conditionalFormatting>
  <conditionalFormatting sqref="AL5">
    <cfRule type="containsText" dxfId="1644" priority="435" stopIfTrue="1" operator="containsText" text="day">
      <formula>NOT(ISERROR(SEARCH("day",AL5)))</formula>
    </cfRule>
    <cfRule type="containsText" dxfId="1643" priority="436" stopIfTrue="1" operator="containsText" text="Week">
      <formula>NOT(ISERROR(SEARCH("Week",AL5)))</formula>
    </cfRule>
    <cfRule type="containsText" dxfId="1642" priority="437" stopIfTrue="1" operator="containsText" text="2018">
      <formula>NOT(ISERROR(SEARCH("2018",AL5)))</formula>
    </cfRule>
  </conditionalFormatting>
  <conditionalFormatting sqref="AN5">
    <cfRule type="containsText" dxfId="1641" priority="434" stopIfTrue="1" operator="containsText" text="Week">
      <formula>NOT(ISERROR(SEARCH("Week",AN5)))</formula>
    </cfRule>
  </conditionalFormatting>
  <conditionalFormatting sqref="AN5">
    <cfRule type="containsText" dxfId="1640" priority="431" stopIfTrue="1" operator="containsText" text="day">
      <formula>NOT(ISERROR(SEARCH("day",AN5)))</formula>
    </cfRule>
    <cfRule type="containsText" dxfId="1639" priority="432" stopIfTrue="1" operator="containsText" text="Week">
      <formula>NOT(ISERROR(SEARCH("Week",AN5)))</formula>
    </cfRule>
    <cfRule type="containsText" dxfId="1638" priority="433" stopIfTrue="1" operator="containsText" text="2018">
      <formula>NOT(ISERROR(SEARCH("2018",AN5)))</formula>
    </cfRule>
  </conditionalFormatting>
  <conditionalFormatting sqref="AN5">
    <cfRule type="containsText" dxfId="1637" priority="430" stopIfTrue="1" operator="containsText" text="Week">
      <formula>NOT(ISERROR(SEARCH("Week",AN5)))</formula>
    </cfRule>
  </conditionalFormatting>
  <conditionalFormatting sqref="AN5">
    <cfRule type="containsText" dxfId="1636" priority="427" stopIfTrue="1" operator="containsText" text="day">
      <formula>NOT(ISERROR(SEARCH("day",AN5)))</formula>
    </cfRule>
    <cfRule type="containsText" dxfId="1635" priority="428" stopIfTrue="1" operator="containsText" text="Week">
      <formula>NOT(ISERROR(SEARCH("Week",AN5)))</formula>
    </cfRule>
    <cfRule type="containsText" dxfId="1634" priority="429" stopIfTrue="1" operator="containsText" text="2018">
      <formula>NOT(ISERROR(SEARCH("2018",AN5)))</formula>
    </cfRule>
  </conditionalFormatting>
  <conditionalFormatting sqref="AN5">
    <cfRule type="containsText" dxfId="1633" priority="426" stopIfTrue="1" operator="containsText" text="Week">
      <formula>NOT(ISERROR(SEARCH("Week",AN5)))</formula>
    </cfRule>
  </conditionalFormatting>
  <conditionalFormatting sqref="AN5">
    <cfRule type="containsText" dxfId="1632" priority="423" stopIfTrue="1" operator="containsText" text="day">
      <formula>NOT(ISERROR(SEARCH("day",AN5)))</formula>
    </cfRule>
    <cfRule type="containsText" dxfId="1631" priority="424" stopIfTrue="1" operator="containsText" text="Week">
      <formula>NOT(ISERROR(SEARCH("Week",AN5)))</formula>
    </cfRule>
    <cfRule type="containsText" dxfId="1630" priority="425" stopIfTrue="1" operator="containsText" text="2018">
      <formula>NOT(ISERROR(SEARCH("2018",AN5)))</formula>
    </cfRule>
  </conditionalFormatting>
  <conditionalFormatting sqref="AL6">
    <cfRule type="containsText" dxfId="1629" priority="422" stopIfTrue="1" operator="containsText" text="Week">
      <formula>NOT(ISERROR(SEARCH("Week",AL6)))</formula>
    </cfRule>
  </conditionalFormatting>
  <conditionalFormatting sqref="AL6">
    <cfRule type="containsText" dxfId="1628" priority="419" stopIfTrue="1" operator="containsText" text="day">
      <formula>NOT(ISERROR(SEARCH("day",AL6)))</formula>
    </cfRule>
    <cfRule type="containsText" dxfId="1627" priority="420" stopIfTrue="1" operator="containsText" text="Week">
      <formula>NOT(ISERROR(SEARCH("Week",AL6)))</formula>
    </cfRule>
    <cfRule type="containsText" dxfId="1626" priority="421" stopIfTrue="1" operator="containsText" text="2018">
      <formula>NOT(ISERROR(SEARCH("2018",AL6)))</formula>
    </cfRule>
  </conditionalFormatting>
  <conditionalFormatting sqref="AN6">
    <cfRule type="containsText" dxfId="1625" priority="418" stopIfTrue="1" operator="containsText" text="Week">
      <formula>NOT(ISERROR(SEARCH("Week",AN6)))</formula>
    </cfRule>
  </conditionalFormatting>
  <conditionalFormatting sqref="AN6">
    <cfRule type="containsText" dxfId="1624" priority="415" stopIfTrue="1" operator="containsText" text="day">
      <formula>NOT(ISERROR(SEARCH("day",AN6)))</formula>
    </cfRule>
    <cfRule type="containsText" dxfId="1623" priority="416" stopIfTrue="1" operator="containsText" text="Week">
      <formula>NOT(ISERROR(SEARCH("Week",AN6)))</formula>
    </cfRule>
    <cfRule type="containsText" dxfId="1622" priority="417" stopIfTrue="1" operator="containsText" text="2018">
      <formula>NOT(ISERROR(SEARCH("2018",AN6)))</formula>
    </cfRule>
  </conditionalFormatting>
  <conditionalFormatting sqref="AN7">
    <cfRule type="containsText" dxfId="1621" priority="414" stopIfTrue="1" operator="containsText" text="Week">
      <formula>NOT(ISERROR(SEARCH("Week",AN7)))</formula>
    </cfRule>
  </conditionalFormatting>
  <conditionalFormatting sqref="AN7">
    <cfRule type="containsText" dxfId="1620" priority="411" stopIfTrue="1" operator="containsText" text="day">
      <formula>NOT(ISERROR(SEARCH("day",AN7)))</formula>
    </cfRule>
    <cfRule type="containsText" dxfId="1619" priority="412" stopIfTrue="1" operator="containsText" text="Week">
      <formula>NOT(ISERROR(SEARCH("Week",AN7)))</formula>
    </cfRule>
    <cfRule type="containsText" dxfId="1618" priority="413" stopIfTrue="1" operator="containsText" text="2018">
      <formula>NOT(ISERROR(SEARCH("2018",AN7)))</formula>
    </cfRule>
  </conditionalFormatting>
  <conditionalFormatting sqref="AN7">
    <cfRule type="containsText" dxfId="1617" priority="410" stopIfTrue="1" operator="containsText" text="Week">
      <formula>NOT(ISERROR(SEARCH("Week",AN7)))</formula>
    </cfRule>
  </conditionalFormatting>
  <conditionalFormatting sqref="AN7">
    <cfRule type="containsText" dxfId="1616" priority="407" stopIfTrue="1" operator="containsText" text="day">
      <formula>NOT(ISERROR(SEARCH("day",AN7)))</formula>
    </cfRule>
    <cfRule type="containsText" dxfId="1615" priority="408" stopIfTrue="1" operator="containsText" text="Week">
      <formula>NOT(ISERROR(SEARCH("Week",AN7)))</formula>
    </cfRule>
    <cfRule type="containsText" dxfId="1614" priority="409" stopIfTrue="1" operator="containsText" text="2018">
      <formula>NOT(ISERROR(SEARCH("2018",AN7)))</formula>
    </cfRule>
  </conditionalFormatting>
  <conditionalFormatting sqref="AL7">
    <cfRule type="containsText" dxfId="1613" priority="406" stopIfTrue="1" operator="containsText" text="Week">
      <formula>NOT(ISERROR(SEARCH("Week",AL7)))</formula>
    </cfRule>
  </conditionalFormatting>
  <conditionalFormatting sqref="AL7">
    <cfRule type="containsText" dxfId="1612" priority="403" stopIfTrue="1" operator="containsText" text="day">
      <formula>NOT(ISERROR(SEARCH("day",AL7)))</formula>
    </cfRule>
    <cfRule type="containsText" dxfId="1611" priority="404" stopIfTrue="1" operator="containsText" text="Week">
      <formula>NOT(ISERROR(SEARCH("Week",AL7)))</formula>
    </cfRule>
    <cfRule type="containsText" dxfId="1610" priority="405" stopIfTrue="1" operator="containsText" text="2018">
      <formula>NOT(ISERROR(SEARCH("2018",AL7)))</formula>
    </cfRule>
  </conditionalFormatting>
  <conditionalFormatting sqref="AL8">
    <cfRule type="containsText" dxfId="1609" priority="402" stopIfTrue="1" operator="containsText" text="Week">
      <formula>NOT(ISERROR(SEARCH("Week",AL8)))</formula>
    </cfRule>
  </conditionalFormatting>
  <conditionalFormatting sqref="AL8">
    <cfRule type="containsText" dxfId="1608" priority="399" stopIfTrue="1" operator="containsText" text="day">
      <formula>NOT(ISERROR(SEARCH("day",AL8)))</formula>
    </cfRule>
    <cfRule type="containsText" dxfId="1607" priority="400" stopIfTrue="1" operator="containsText" text="Week">
      <formula>NOT(ISERROR(SEARCH("Week",AL8)))</formula>
    </cfRule>
    <cfRule type="containsText" dxfId="1606" priority="401" stopIfTrue="1" operator="containsText" text="2018">
      <formula>NOT(ISERROR(SEARCH("2018",AL8)))</formula>
    </cfRule>
  </conditionalFormatting>
  <conditionalFormatting sqref="AN8">
    <cfRule type="containsText" dxfId="1605" priority="398" stopIfTrue="1" operator="containsText" text="Week">
      <formula>NOT(ISERROR(SEARCH("Week",AN8)))</formula>
    </cfRule>
  </conditionalFormatting>
  <conditionalFormatting sqref="AN8">
    <cfRule type="containsText" dxfId="1604" priority="395" stopIfTrue="1" operator="containsText" text="day">
      <formula>NOT(ISERROR(SEARCH("day",AN8)))</formula>
    </cfRule>
    <cfRule type="containsText" dxfId="1603" priority="396" stopIfTrue="1" operator="containsText" text="Week">
      <formula>NOT(ISERROR(SEARCH("Week",AN8)))</formula>
    </cfRule>
    <cfRule type="containsText" dxfId="1602" priority="397" stopIfTrue="1" operator="containsText" text="2018">
      <formula>NOT(ISERROR(SEARCH("2018",AN8)))</formula>
    </cfRule>
  </conditionalFormatting>
  <conditionalFormatting sqref="AL8">
    <cfRule type="containsText" dxfId="1601" priority="394" stopIfTrue="1" operator="containsText" text="Week">
      <formula>NOT(ISERROR(SEARCH("Week",AL8)))</formula>
    </cfRule>
  </conditionalFormatting>
  <conditionalFormatting sqref="AL8">
    <cfRule type="containsText" dxfId="1600" priority="391" stopIfTrue="1" operator="containsText" text="day">
      <formula>NOT(ISERROR(SEARCH("day",AL8)))</formula>
    </cfRule>
    <cfRule type="containsText" dxfId="1599" priority="392" stopIfTrue="1" operator="containsText" text="Week">
      <formula>NOT(ISERROR(SEARCH("Week",AL8)))</formula>
    </cfRule>
    <cfRule type="containsText" dxfId="1598" priority="393" stopIfTrue="1" operator="containsText" text="2018">
      <formula>NOT(ISERROR(SEARCH("2018",AL8)))</formula>
    </cfRule>
  </conditionalFormatting>
  <conditionalFormatting sqref="AL8">
    <cfRule type="containsText" dxfId="1597" priority="390" stopIfTrue="1" operator="containsText" text="Week">
      <formula>NOT(ISERROR(SEARCH("Week",AL8)))</formula>
    </cfRule>
  </conditionalFormatting>
  <conditionalFormatting sqref="AL8">
    <cfRule type="containsText" dxfId="1596" priority="387" stopIfTrue="1" operator="containsText" text="day">
      <formula>NOT(ISERROR(SEARCH("day",AL8)))</formula>
    </cfRule>
    <cfRule type="containsText" dxfId="1595" priority="388" stopIfTrue="1" operator="containsText" text="Week">
      <formula>NOT(ISERROR(SEARCH("Week",AL8)))</formula>
    </cfRule>
    <cfRule type="containsText" dxfId="1594" priority="389" stopIfTrue="1" operator="containsText" text="2018">
      <formula>NOT(ISERROR(SEARCH("2018",AL8)))</formula>
    </cfRule>
  </conditionalFormatting>
  <conditionalFormatting sqref="AN8">
    <cfRule type="containsText" dxfId="1593" priority="386" stopIfTrue="1" operator="containsText" text="Week">
      <formula>NOT(ISERROR(SEARCH("Week",AN8)))</formula>
    </cfRule>
  </conditionalFormatting>
  <conditionalFormatting sqref="AN8">
    <cfRule type="containsText" dxfId="1592" priority="383" stopIfTrue="1" operator="containsText" text="day">
      <formula>NOT(ISERROR(SEARCH("day",AN8)))</formula>
    </cfRule>
    <cfRule type="containsText" dxfId="1591" priority="384" stopIfTrue="1" operator="containsText" text="Week">
      <formula>NOT(ISERROR(SEARCH("Week",AN8)))</formula>
    </cfRule>
    <cfRule type="containsText" dxfId="1590" priority="385" stopIfTrue="1" operator="containsText" text="2018">
      <formula>NOT(ISERROR(SEARCH("2018",AN8)))</formula>
    </cfRule>
  </conditionalFormatting>
  <conditionalFormatting sqref="AN8">
    <cfRule type="containsText" dxfId="1589" priority="382" stopIfTrue="1" operator="containsText" text="Week">
      <formula>NOT(ISERROR(SEARCH("Week",AN8)))</formula>
    </cfRule>
  </conditionalFormatting>
  <conditionalFormatting sqref="AN8">
    <cfRule type="containsText" dxfId="1588" priority="379" stopIfTrue="1" operator="containsText" text="day">
      <formula>NOT(ISERROR(SEARCH("day",AN8)))</formula>
    </cfRule>
    <cfRule type="containsText" dxfId="1587" priority="380" stopIfTrue="1" operator="containsText" text="Week">
      <formula>NOT(ISERROR(SEARCH("Week",AN8)))</formula>
    </cfRule>
    <cfRule type="containsText" dxfId="1586" priority="381" stopIfTrue="1" operator="containsText" text="2018">
      <formula>NOT(ISERROR(SEARCH("2018",AN8)))</formula>
    </cfRule>
  </conditionalFormatting>
  <conditionalFormatting sqref="AL9">
    <cfRule type="containsText" dxfId="1585" priority="378" stopIfTrue="1" operator="containsText" text="Week">
      <formula>NOT(ISERROR(SEARCH("Week",AL9)))</formula>
    </cfRule>
  </conditionalFormatting>
  <conditionalFormatting sqref="AL9">
    <cfRule type="containsText" dxfId="1584" priority="375" stopIfTrue="1" operator="containsText" text="day">
      <formula>NOT(ISERROR(SEARCH("day",AL9)))</formula>
    </cfRule>
    <cfRule type="containsText" dxfId="1583" priority="376" stopIfTrue="1" operator="containsText" text="Week">
      <formula>NOT(ISERROR(SEARCH("Week",AL9)))</formula>
    </cfRule>
    <cfRule type="containsText" dxfId="1582" priority="377" stopIfTrue="1" operator="containsText" text="2018">
      <formula>NOT(ISERROR(SEARCH("2018",AL9)))</formula>
    </cfRule>
  </conditionalFormatting>
  <conditionalFormatting sqref="AN9">
    <cfRule type="containsText" dxfId="1581" priority="374" stopIfTrue="1" operator="containsText" text="Week">
      <formula>NOT(ISERROR(SEARCH("Week",AN9)))</formula>
    </cfRule>
  </conditionalFormatting>
  <conditionalFormatting sqref="AN9">
    <cfRule type="containsText" dxfId="1580" priority="371" stopIfTrue="1" operator="containsText" text="day">
      <formula>NOT(ISERROR(SEARCH("day",AN9)))</formula>
    </cfRule>
    <cfRule type="containsText" dxfId="1579" priority="372" stopIfTrue="1" operator="containsText" text="Week">
      <formula>NOT(ISERROR(SEARCH("Week",AN9)))</formula>
    </cfRule>
    <cfRule type="containsText" dxfId="1578" priority="373" stopIfTrue="1" operator="containsText" text="2018">
      <formula>NOT(ISERROR(SEARCH("2018",AN9)))</formula>
    </cfRule>
  </conditionalFormatting>
  <conditionalFormatting sqref="AN9">
    <cfRule type="containsText" dxfId="1577" priority="370" stopIfTrue="1" operator="containsText" text="Week">
      <formula>NOT(ISERROR(SEARCH("Week",AN9)))</formula>
    </cfRule>
  </conditionalFormatting>
  <conditionalFormatting sqref="AN9">
    <cfRule type="containsText" dxfId="1576" priority="367" stopIfTrue="1" operator="containsText" text="day">
      <formula>NOT(ISERROR(SEARCH("day",AN9)))</formula>
    </cfRule>
    <cfRule type="containsText" dxfId="1575" priority="368" stopIfTrue="1" operator="containsText" text="Week">
      <formula>NOT(ISERROR(SEARCH("Week",AN9)))</formula>
    </cfRule>
    <cfRule type="containsText" dxfId="1574" priority="369" stopIfTrue="1" operator="containsText" text="2018">
      <formula>NOT(ISERROR(SEARCH("2018",AN9)))</formula>
    </cfRule>
  </conditionalFormatting>
  <conditionalFormatting sqref="AL9">
    <cfRule type="containsText" dxfId="1573" priority="366" stopIfTrue="1" operator="containsText" text="Week">
      <formula>NOT(ISERROR(SEARCH("Week",AL9)))</formula>
    </cfRule>
  </conditionalFormatting>
  <conditionalFormatting sqref="AL9">
    <cfRule type="containsText" dxfId="1572" priority="363" stopIfTrue="1" operator="containsText" text="day">
      <formula>NOT(ISERROR(SEARCH("day",AL9)))</formula>
    </cfRule>
    <cfRule type="containsText" dxfId="1571" priority="364" stopIfTrue="1" operator="containsText" text="Week">
      <formula>NOT(ISERROR(SEARCH("Week",AL9)))</formula>
    </cfRule>
    <cfRule type="containsText" dxfId="1570" priority="365" stopIfTrue="1" operator="containsText" text="2018">
      <formula>NOT(ISERROR(SEARCH("2018",AL9)))</formula>
    </cfRule>
  </conditionalFormatting>
  <conditionalFormatting sqref="AL9">
    <cfRule type="containsText" dxfId="1569" priority="362" stopIfTrue="1" operator="containsText" text="Week">
      <formula>NOT(ISERROR(SEARCH("Week",AL9)))</formula>
    </cfRule>
  </conditionalFormatting>
  <conditionalFormatting sqref="AL9">
    <cfRule type="containsText" dxfId="1568" priority="359" stopIfTrue="1" operator="containsText" text="day">
      <formula>NOT(ISERROR(SEARCH("day",AL9)))</formula>
    </cfRule>
    <cfRule type="containsText" dxfId="1567" priority="360" stopIfTrue="1" operator="containsText" text="Week">
      <formula>NOT(ISERROR(SEARCH("Week",AL9)))</formula>
    </cfRule>
    <cfRule type="containsText" dxfId="1566" priority="361" stopIfTrue="1" operator="containsText" text="2018">
      <formula>NOT(ISERROR(SEARCH("2018",AL9)))</formula>
    </cfRule>
  </conditionalFormatting>
  <conditionalFormatting sqref="AL9">
    <cfRule type="containsText" dxfId="1565" priority="358" stopIfTrue="1" operator="containsText" text="Week">
      <formula>NOT(ISERROR(SEARCH("Week",AL9)))</formula>
    </cfRule>
  </conditionalFormatting>
  <conditionalFormatting sqref="AL9">
    <cfRule type="containsText" dxfId="1564" priority="355" stopIfTrue="1" operator="containsText" text="day">
      <formula>NOT(ISERROR(SEARCH("day",AL9)))</formula>
    </cfRule>
    <cfRule type="containsText" dxfId="1563" priority="356" stopIfTrue="1" operator="containsText" text="Week">
      <formula>NOT(ISERROR(SEARCH("Week",AL9)))</formula>
    </cfRule>
    <cfRule type="containsText" dxfId="1562" priority="357" stopIfTrue="1" operator="containsText" text="2018">
      <formula>NOT(ISERROR(SEARCH("2018",AL9)))</formula>
    </cfRule>
  </conditionalFormatting>
  <conditionalFormatting sqref="AN10">
    <cfRule type="containsText" dxfId="1561" priority="354" stopIfTrue="1" operator="containsText" text="Week">
      <formula>NOT(ISERROR(SEARCH("Week",AN10)))</formula>
    </cfRule>
  </conditionalFormatting>
  <conditionalFormatting sqref="AN10">
    <cfRule type="containsText" dxfId="1560" priority="351" stopIfTrue="1" operator="containsText" text="day">
      <formula>NOT(ISERROR(SEARCH("day",AN10)))</formula>
    </cfRule>
    <cfRule type="containsText" dxfId="1559" priority="352" stopIfTrue="1" operator="containsText" text="Week">
      <formula>NOT(ISERROR(SEARCH("Week",AN10)))</formula>
    </cfRule>
    <cfRule type="containsText" dxfId="1558" priority="353" stopIfTrue="1" operator="containsText" text="2018">
      <formula>NOT(ISERROR(SEARCH("2018",AN10)))</formula>
    </cfRule>
  </conditionalFormatting>
  <conditionalFormatting sqref="AL11">
    <cfRule type="containsText" dxfId="1557" priority="350" stopIfTrue="1" operator="containsText" text="Week">
      <formula>NOT(ISERROR(SEARCH("Week",AL11)))</formula>
    </cfRule>
  </conditionalFormatting>
  <conditionalFormatting sqref="AL11">
    <cfRule type="containsText" dxfId="1556" priority="347" stopIfTrue="1" operator="containsText" text="day">
      <formula>NOT(ISERROR(SEARCH("day",AL11)))</formula>
    </cfRule>
    <cfRule type="containsText" dxfId="1555" priority="348" stopIfTrue="1" operator="containsText" text="Week">
      <formula>NOT(ISERROR(SEARCH("Week",AL11)))</formula>
    </cfRule>
    <cfRule type="containsText" dxfId="1554" priority="349" stopIfTrue="1" operator="containsText" text="2018">
      <formula>NOT(ISERROR(SEARCH("2018",AL11)))</formula>
    </cfRule>
  </conditionalFormatting>
  <conditionalFormatting sqref="AL11">
    <cfRule type="containsText" dxfId="1553" priority="346" stopIfTrue="1" operator="containsText" text="Week">
      <formula>NOT(ISERROR(SEARCH("Week",AL11)))</formula>
    </cfRule>
  </conditionalFormatting>
  <conditionalFormatting sqref="AL11">
    <cfRule type="containsText" dxfId="1552" priority="343" stopIfTrue="1" operator="containsText" text="day">
      <formula>NOT(ISERROR(SEARCH("day",AL11)))</formula>
    </cfRule>
    <cfRule type="containsText" dxfId="1551" priority="344" stopIfTrue="1" operator="containsText" text="Week">
      <formula>NOT(ISERROR(SEARCH("Week",AL11)))</formula>
    </cfRule>
    <cfRule type="containsText" dxfId="1550" priority="345" stopIfTrue="1" operator="containsText" text="2018">
      <formula>NOT(ISERROR(SEARCH("2018",AL11)))</formula>
    </cfRule>
  </conditionalFormatting>
  <conditionalFormatting sqref="AL13">
    <cfRule type="containsText" dxfId="1549" priority="342" stopIfTrue="1" operator="containsText" text="Week">
      <formula>NOT(ISERROR(SEARCH("Week",AL13)))</formula>
    </cfRule>
  </conditionalFormatting>
  <conditionalFormatting sqref="AL13">
    <cfRule type="containsText" dxfId="1548" priority="339" stopIfTrue="1" operator="containsText" text="day">
      <formula>NOT(ISERROR(SEARCH("day",AL13)))</formula>
    </cfRule>
    <cfRule type="containsText" dxfId="1547" priority="340" stopIfTrue="1" operator="containsText" text="Week">
      <formula>NOT(ISERROR(SEARCH("Week",AL13)))</formula>
    </cfRule>
    <cfRule type="containsText" dxfId="1546" priority="341" stopIfTrue="1" operator="containsText" text="2018">
      <formula>NOT(ISERROR(SEARCH("2018",AL13)))</formula>
    </cfRule>
  </conditionalFormatting>
  <conditionalFormatting sqref="AN13">
    <cfRule type="containsText" dxfId="1545" priority="338" stopIfTrue="1" operator="containsText" text="Week">
      <formula>NOT(ISERROR(SEARCH("Week",AN13)))</formula>
    </cfRule>
  </conditionalFormatting>
  <conditionalFormatting sqref="AN13">
    <cfRule type="containsText" dxfId="1544" priority="335" stopIfTrue="1" operator="containsText" text="day">
      <formula>NOT(ISERROR(SEARCH("day",AN13)))</formula>
    </cfRule>
    <cfRule type="containsText" dxfId="1543" priority="336" stopIfTrue="1" operator="containsText" text="Week">
      <formula>NOT(ISERROR(SEARCH("Week",AN13)))</formula>
    </cfRule>
    <cfRule type="containsText" dxfId="1542" priority="337" stopIfTrue="1" operator="containsText" text="2018">
      <formula>NOT(ISERROR(SEARCH("2018",AN13)))</formula>
    </cfRule>
  </conditionalFormatting>
  <conditionalFormatting sqref="AL13">
    <cfRule type="containsText" dxfId="1541" priority="334" stopIfTrue="1" operator="containsText" text="Week">
      <formula>NOT(ISERROR(SEARCH("Week",AL13)))</formula>
    </cfRule>
  </conditionalFormatting>
  <conditionalFormatting sqref="AL13">
    <cfRule type="containsText" dxfId="1540" priority="331" stopIfTrue="1" operator="containsText" text="day">
      <formula>NOT(ISERROR(SEARCH("day",AL13)))</formula>
    </cfRule>
    <cfRule type="containsText" dxfId="1539" priority="332" stopIfTrue="1" operator="containsText" text="Week">
      <formula>NOT(ISERROR(SEARCH("Week",AL13)))</formula>
    </cfRule>
    <cfRule type="containsText" dxfId="1538" priority="333" stopIfTrue="1" operator="containsText" text="2018">
      <formula>NOT(ISERROR(SEARCH("2018",AL13)))</formula>
    </cfRule>
  </conditionalFormatting>
  <conditionalFormatting sqref="AL13">
    <cfRule type="containsText" dxfId="1537" priority="330" stopIfTrue="1" operator="containsText" text="Week">
      <formula>NOT(ISERROR(SEARCH("Week",AL13)))</formula>
    </cfRule>
  </conditionalFormatting>
  <conditionalFormatting sqref="AL13">
    <cfRule type="containsText" dxfId="1536" priority="327" stopIfTrue="1" operator="containsText" text="day">
      <formula>NOT(ISERROR(SEARCH("day",AL13)))</formula>
    </cfRule>
    <cfRule type="containsText" dxfId="1535" priority="328" stopIfTrue="1" operator="containsText" text="Week">
      <formula>NOT(ISERROR(SEARCH("Week",AL13)))</formula>
    </cfRule>
    <cfRule type="containsText" dxfId="1534" priority="329" stopIfTrue="1" operator="containsText" text="2018">
      <formula>NOT(ISERROR(SEARCH("2018",AL13)))</formula>
    </cfRule>
  </conditionalFormatting>
  <conditionalFormatting sqref="AL14">
    <cfRule type="containsText" dxfId="1533" priority="326" stopIfTrue="1" operator="containsText" text="Week">
      <formula>NOT(ISERROR(SEARCH("Week",AL14)))</formula>
    </cfRule>
  </conditionalFormatting>
  <conditionalFormatting sqref="AL14">
    <cfRule type="containsText" dxfId="1532" priority="323" stopIfTrue="1" operator="containsText" text="day">
      <formula>NOT(ISERROR(SEARCH("day",AL14)))</formula>
    </cfRule>
    <cfRule type="containsText" dxfId="1531" priority="324" stopIfTrue="1" operator="containsText" text="Week">
      <formula>NOT(ISERROR(SEARCH("Week",AL14)))</formula>
    </cfRule>
    <cfRule type="containsText" dxfId="1530" priority="325" stopIfTrue="1" operator="containsText" text="2018">
      <formula>NOT(ISERROR(SEARCH("2018",AL14)))</formula>
    </cfRule>
  </conditionalFormatting>
  <conditionalFormatting sqref="AL14">
    <cfRule type="containsText" dxfId="1529" priority="322" stopIfTrue="1" operator="containsText" text="Week">
      <formula>NOT(ISERROR(SEARCH("Week",AL14)))</formula>
    </cfRule>
  </conditionalFormatting>
  <conditionalFormatting sqref="AL14">
    <cfRule type="containsText" dxfId="1528" priority="319" stopIfTrue="1" operator="containsText" text="day">
      <formula>NOT(ISERROR(SEARCH("day",AL14)))</formula>
    </cfRule>
    <cfRule type="containsText" dxfId="1527" priority="320" stopIfTrue="1" operator="containsText" text="Week">
      <formula>NOT(ISERROR(SEARCH("Week",AL14)))</formula>
    </cfRule>
    <cfRule type="containsText" dxfId="1526" priority="321" stopIfTrue="1" operator="containsText" text="2018">
      <formula>NOT(ISERROR(SEARCH("2018",AL14)))</formula>
    </cfRule>
  </conditionalFormatting>
  <conditionalFormatting sqref="AN14">
    <cfRule type="containsText" dxfId="1525" priority="318" stopIfTrue="1" operator="containsText" text="Week">
      <formula>NOT(ISERROR(SEARCH("Week",AN14)))</formula>
    </cfRule>
  </conditionalFormatting>
  <conditionalFormatting sqref="AN14">
    <cfRule type="containsText" dxfId="1524" priority="315" stopIfTrue="1" operator="containsText" text="day">
      <formula>NOT(ISERROR(SEARCH("day",AN14)))</formula>
    </cfRule>
    <cfRule type="containsText" dxfId="1523" priority="316" stopIfTrue="1" operator="containsText" text="Week">
      <formula>NOT(ISERROR(SEARCH("Week",AN14)))</formula>
    </cfRule>
    <cfRule type="containsText" dxfId="1522" priority="317" stopIfTrue="1" operator="containsText" text="2018">
      <formula>NOT(ISERROR(SEARCH("2018",AN14)))</formula>
    </cfRule>
  </conditionalFormatting>
  <conditionalFormatting sqref="AN14">
    <cfRule type="containsText" dxfId="1521" priority="314" stopIfTrue="1" operator="containsText" text="Week">
      <formula>NOT(ISERROR(SEARCH("Week",AN14)))</formula>
    </cfRule>
  </conditionalFormatting>
  <conditionalFormatting sqref="AN14">
    <cfRule type="containsText" dxfId="1520" priority="311" stopIfTrue="1" operator="containsText" text="day">
      <formula>NOT(ISERROR(SEARCH("day",AN14)))</formula>
    </cfRule>
    <cfRule type="containsText" dxfId="1519" priority="312" stopIfTrue="1" operator="containsText" text="Week">
      <formula>NOT(ISERROR(SEARCH("Week",AN14)))</formula>
    </cfRule>
    <cfRule type="containsText" dxfId="1518" priority="313" stopIfTrue="1" operator="containsText" text="2018">
      <formula>NOT(ISERROR(SEARCH("2018",AN14)))</formula>
    </cfRule>
  </conditionalFormatting>
  <conditionalFormatting sqref="AN15">
    <cfRule type="containsText" dxfId="1517" priority="310" stopIfTrue="1" operator="containsText" text="Week">
      <formula>NOT(ISERROR(SEARCH("Week",AN15)))</formula>
    </cfRule>
  </conditionalFormatting>
  <conditionalFormatting sqref="AN15">
    <cfRule type="containsText" dxfId="1516" priority="307" stopIfTrue="1" operator="containsText" text="day">
      <formula>NOT(ISERROR(SEARCH("day",AN15)))</formula>
    </cfRule>
    <cfRule type="containsText" dxfId="1515" priority="308" stopIfTrue="1" operator="containsText" text="Week">
      <formula>NOT(ISERROR(SEARCH("Week",AN15)))</formula>
    </cfRule>
    <cfRule type="containsText" dxfId="1514" priority="309" stopIfTrue="1" operator="containsText" text="2018">
      <formula>NOT(ISERROR(SEARCH("2018",AN15)))</formula>
    </cfRule>
  </conditionalFormatting>
  <conditionalFormatting sqref="AN15">
    <cfRule type="containsText" dxfId="1513" priority="306" stopIfTrue="1" operator="containsText" text="Week">
      <formula>NOT(ISERROR(SEARCH("Week",AN15)))</formula>
    </cfRule>
  </conditionalFormatting>
  <conditionalFormatting sqref="AN15">
    <cfRule type="containsText" dxfId="1512" priority="303" stopIfTrue="1" operator="containsText" text="day">
      <formula>NOT(ISERROR(SEARCH("day",AN15)))</formula>
    </cfRule>
    <cfRule type="containsText" dxfId="1511" priority="304" stopIfTrue="1" operator="containsText" text="Week">
      <formula>NOT(ISERROR(SEARCH("Week",AN15)))</formula>
    </cfRule>
    <cfRule type="containsText" dxfId="1510" priority="305" stopIfTrue="1" operator="containsText" text="2018">
      <formula>NOT(ISERROR(SEARCH("2018",AN15)))</formula>
    </cfRule>
  </conditionalFormatting>
  <conditionalFormatting sqref="AL15">
    <cfRule type="containsText" dxfId="1509" priority="302" stopIfTrue="1" operator="containsText" text="Week">
      <formula>NOT(ISERROR(SEARCH("Week",AL15)))</formula>
    </cfRule>
  </conditionalFormatting>
  <conditionalFormatting sqref="AL15">
    <cfRule type="containsText" dxfId="1508" priority="299" stopIfTrue="1" operator="containsText" text="day">
      <formula>NOT(ISERROR(SEARCH("day",AL15)))</formula>
    </cfRule>
    <cfRule type="containsText" dxfId="1507" priority="300" stopIfTrue="1" operator="containsText" text="Week">
      <formula>NOT(ISERROR(SEARCH("Week",AL15)))</formula>
    </cfRule>
    <cfRule type="containsText" dxfId="1506" priority="301" stopIfTrue="1" operator="containsText" text="2018">
      <formula>NOT(ISERROR(SEARCH("2018",AL15)))</formula>
    </cfRule>
  </conditionalFormatting>
  <conditionalFormatting sqref="AL15">
    <cfRule type="containsText" dxfId="1505" priority="298" stopIfTrue="1" operator="containsText" text="Week">
      <formula>NOT(ISERROR(SEARCH("Week",AL15)))</formula>
    </cfRule>
  </conditionalFormatting>
  <conditionalFormatting sqref="AL15">
    <cfRule type="containsText" dxfId="1504" priority="295" stopIfTrue="1" operator="containsText" text="day">
      <formula>NOT(ISERROR(SEARCH("day",AL15)))</formula>
    </cfRule>
    <cfRule type="containsText" dxfId="1503" priority="296" stopIfTrue="1" operator="containsText" text="Week">
      <formula>NOT(ISERROR(SEARCH("Week",AL15)))</formula>
    </cfRule>
    <cfRule type="containsText" dxfId="1502" priority="297" stopIfTrue="1" operator="containsText" text="2018">
      <formula>NOT(ISERROR(SEARCH("2018",AL15)))</formula>
    </cfRule>
  </conditionalFormatting>
  <conditionalFormatting sqref="AL16">
    <cfRule type="containsText" dxfId="1501" priority="294" stopIfTrue="1" operator="containsText" text="Week">
      <formula>NOT(ISERROR(SEARCH("Week",AL16)))</formula>
    </cfRule>
  </conditionalFormatting>
  <conditionalFormatting sqref="AL16">
    <cfRule type="containsText" dxfId="1500" priority="291" stopIfTrue="1" operator="containsText" text="day">
      <formula>NOT(ISERROR(SEARCH("day",AL16)))</formula>
    </cfRule>
    <cfRule type="containsText" dxfId="1499" priority="292" stopIfTrue="1" operator="containsText" text="Week">
      <formula>NOT(ISERROR(SEARCH("Week",AL16)))</formula>
    </cfRule>
    <cfRule type="containsText" dxfId="1498" priority="293" stopIfTrue="1" operator="containsText" text="2018">
      <formula>NOT(ISERROR(SEARCH("2018",AL16)))</formula>
    </cfRule>
  </conditionalFormatting>
  <conditionalFormatting sqref="AL16">
    <cfRule type="containsText" dxfId="1497" priority="290" stopIfTrue="1" operator="containsText" text="Week">
      <formula>NOT(ISERROR(SEARCH("Week",AL16)))</formula>
    </cfRule>
  </conditionalFormatting>
  <conditionalFormatting sqref="AL16">
    <cfRule type="containsText" dxfId="1496" priority="287" stopIfTrue="1" operator="containsText" text="day">
      <formula>NOT(ISERROR(SEARCH("day",AL16)))</formula>
    </cfRule>
    <cfRule type="containsText" dxfId="1495" priority="288" stopIfTrue="1" operator="containsText" text="Week">
      <formula>NOT(ISERROR(SEARCH("Week",AL16)))</formula>
    </cfRule>
    <cfRule type="containsText" dxfId="1494" priority="289" stopIfTrue="1" operator="containsText" text="2018">
      <formula>NOT(ISERROR(SEARCH("2018",AL16)))</formula>
    </cfRule>
  </conditionalFormatting>
  <conditionalFormatting sqref="AL17">
    <cfRule type="containsText" dxfId="1493" priority="286" stopIfTrue="1" operator="containsText" text="Week">
      <formula>NOT(ISERROR(SEARCH("Week",AL17)))</formula>
    </cfRule>
  </conditionalFormatting>
  <conditionalFormatting sqref="AL17">
    <cfRule type="containsText" dxfId="1492" priority="283" stopIfTrue="1" operator="containsText" text="day">
      <formula>NOT(ISERROR(SEARCH("day",AL17)))</formula>
    </cfRule>
    <cfRule type="containsText" dxfId="1491" priority="284" stopIfTrue="1" operator="containsText" text="Week">
      <formula>NOT(ISERROR(SEARCH("Week",AL17)))</formula>
    </cfRule>
    <cfRule type="containsText" dxfId="1490" priority="285" stopIfTrue="1" operator="containsText" text="2018">
      <formula>NOT(ISERROR(SEARCH("2018",AL17)))</formula>
    </cfRule>
  </conditionalFormatting>
  <conditionalFormatting sqref="AL17">
    <cfRule type="containsText" dxfId="1489" priority="282" stopIfTrue="1" operator="containsText" text="Week">
      <formula>NOT(ISERROR(SEARCH("Week",AL17)))</formula>
    </cfRule>
  </conditionalFormatting>
  <conditionalFormatting sqref="AL17">
    <cfRule type="containsText" dxfId="1488" priority="279" stopIfTrue="1" operator="containsText" text="day">
      <formula>NOT(ISERROR(SEARCH("day",AL17)))</formula>
    </cfRule>
    <cfRule type="containsText" dxfId="1487" priority="280" stopIfTrue="1" operator="containsText" text="Week">
      <formula>NOT(ISERROR(SEARCH("Week",AL17)))</formula>
    </cfRule>
    <cfRule type="containsText" dxfId="1486" priority="281" stopIfTrue="1" operator="containsText" text="2018">
      <formula>NOT(ISERROR(SEARCH("2018",AL17)))</formula>
    </cfRule>
  </conditionalFormatting>
  <conditionalFormatting sqref="AL17">
    <cfRule type="containsText" dxfId="1485" priority="278" stopIfTrue="1" operator="containsText" text="Week">
      <formula>NOT(ISERROR(SEARCH("Week",AL17)))</formula>
    </cfRule>
  </conditionalFormatting>
  <conditionalFormatting sqref="AL17">
    <cfRule type="containsText" dxfId="1484" priority="275" stopIfTrue="1" operator="containsText" text="day">
      <formula>NOT(ISERROR(SEARCH("day",AL17)))</formula>
    </cfRule>
    <cfRule type="containsText" dxfId="1483" priority="276" stopIfTrue="1" operator="containsText" text="Week">
      <formula>NOT(ISERROR(SEARCH("Week",AL17)))</formula>
    </cfRule>
    <cfRule type="containsText" dxfId="1482" priority="277" stopIfTrue="1" operator="containsText" text="2018">
      <formula>NOT(ISERROR(SEARCH("2018",AL17)))</formula>
    </cfRule>
  </conditionalFormatting>
  <conditionalFormatting sqref="AL17">
    <cfRule type="containsText" dxfId="1481" priority="274" stopIfTrue="1" operator="containsText" text="Week">
      <formula>NOT(ISERROR(SEARCH("Week",AL17)))</formula>
    </cfRule>
  </conditionalFormatting>
  <conditionalFormatting sqref="AL17">
    <cfRule type="containsText" dxfId="1480" priority="271" stopIfTrue="1" operator="containsText" text="day">
      <formula>NOT(ISERROR(SEARCH("day",AL17)))</formula>
    </cfRule>
    <cfRule type="containsText" dxfId="1479" priority="272" stopIfTrue="1" operator="containsText" text="Week">
      <formula>NOT(ISERROR(SEARCH("Week",AL17)))</formula>
    </cfRule>
    <cfRule type="containsText" dxfId="1478" priority="273" stopIfTrue="1" operator="containsText" text="2018">
      <formula>NOT(ISERROR(SEARCH("2018",AL17)))</formula>
    </cfRule>
  </conditionalFormatting>
  <conditionalFormatting sqref="AN17">
    <cfRule type="containsText" dxfId="1477" priority="270" stopIfTrue="1" operator="containsText" text="Week">
      <formula>NOT(ISERROR(SEARCH("Week",AN17)))</formula>
    </cfRule>
  </conditionalFormatting>
  <conditionalFormatting sqref="AN17">
    <cfRule type="containsText" dxfId="1476" priority="267" stopIfTrue="1" operator="containsText" text="day">
      <formula>NOT(ISERROR(SEARCH("day",AN17)))</formula>
    </cfRule>
    <cfRule type="containsText" dxfId="1475" priority="268" stopIfTrue="1" operator="containsText" text="Week">
      <formula>NOT(ISERROR(SEARCH("Week",AN17)))</formula>
    </cfRule>
    <cfRule type="containsText" dxfId="1474" priority="269" stopIfTrue="1" operator="containsText" text="2018">
      <formula>NOT(ISERROR(SEARCH("2018",AN17)))</formula>
    </cfRule>
  </conditionalFormatting>
  <conditionalFormatting sqref="AL18">
    <cfRule type="containsText" dxfId="1473" priority="266" stopIfTrue="1" operator="containsText" text="Week">
      <formula>NOT(ISERROR(SEARCH("Week",AL18)))</formula>
    </cfRule>
  </conditionalFormatting>
  <conditionalFormatting sqref="AL18">
    <cfRule type="containsText" dxfId="1472" priority="263" stopIfTrue="1" operator="containsText" text="day">
      <formula>NOT(ISERROR(SEARCH("day",AL18)))</formula>
    </cfRule>
    <cfRule type="containsText" dxfId="1471" priority="264" stopIfTrue="1" operator="containsText" text="Week">
      <formula>NOT(ISERROR(SEARCH("Week",AL18)))</formula>
    </cfRule>
    <cfRule type="containsText" dxfId="1470" priority="265" stopIfTrue="1" operator="containsText" text="2018">
      <formula>NOT(ISERROR(SEARCH("2018",AL18)))</formula>
    </cfRule>
  </conditionalFormatting>
  <conditionalFormatting sqref="AN18">
    <cfRule type="containsText" dxfId="1469" priority="262" stopIfTrue="1" operator="containsText" text="Week">
      <formula>NOT(ISERROR(SEARCH("Week",AN18)))</formula>
    </cfRule>
  </conditionalFormatting>
  <conditionalFormatting sqref="AN18">
    <cfRule type="containsText" dxfId="1468" priority="259" stopIfTrue="1" operator="containsText" text="day">
      <formula>NOT(ISERROR(SEARCH("day",AN18)))</formula>
    </cfRule>
    <cfRule type="containsText" dxfId="1467" priority="260" stopIfTrue="1" operator="containsText" text="Week">
      <formula>NOT(ISERROR(SEARCH("Week",AN18)))</formula>
    </cfRule>
    <cfRule type="containsText" dxfId="1466" priority="261" stopIfTrue="1" operator="containsText" text="2018">
      <formula>NOT(ISERROR(SEARCH("2018",AN18)))</formula>
    </cfRule>
  </conditionalFormatting>
  <conditionalFormatting sqref="F30">
    <cfRule type="cellIs" dxfId="1465" priority="257" operator="equal">
      <formula>"Home"</formula>
    </cfRule>
    <cfRule type="cellIs" dxfId="1464" priority="258" operator="equal">
      <formula>"Away"</formula>
    </cfRule>
  </conditionalFormatting>
  <conditionalFormatting sqref="AF4:AG8">
    <cfRule type="cellIs" dxfId="1463" priority="215" operator="equal">
      <formula>"Home"</formula>
    </cfRule>
    <cfRule type="cellIs" dxfId="1462" priority="216" operator="equal">
      <formula>"Away"</formula>
    </cfRule>
  </conditionalFormatting>
  <conditionalFormatting sqref="AE4">
    <cfRule type="containsText" dxfId="1461" priority="214" stopIfTrue="1" operator="containsText" text="Week">
      <formula>NOT(ISERROR(SEARCH("Week",AE4)))</formula>
    </cfRule>
  </conditionalFormatting>
  <conditionalFormatting sqref="AE4">
    <cfRule type="containsText" dxfId="1460" priority="211" stopIfTrue="1" operator="containsText" text="day">
      <formula>NOT(ISERROR(SEARCH("day",AE4)))</formula>
    </cfRule>
    <cfRule type="containsText" dxfId="1459" priority="212" stopIfTrue="1" operator="containsText" text="Week">
      <formula>NOT(ISERROR(SEARCH("Week",AE4)))</formula>
    </cfRule>
    <cfRule type="containsText" dxfId="1458" priority="213" stopIfTrue="1" operator="containsText" text="2018">
      <formula>NOT(ISERROR(SEARCH("2018",AE4)))</formula>
    </cfRule>
  </conditionalFormatting>
  <conditionalFormatting sqref="AE4">
    <cfRule type="containsText" dxfId="1457" priority="210" stopIfTrue="1" operator="containsText" text="Week">
      <formula>NOT(ISERROR(SEARCH("Week",AE4)))</formula>
    </cfRule>
  </conditionalFormatting>
  <conditionalFormatting sqref="AE4">
    <cfRule type="containsText" dxfId="1456" priority="207" stopIfTrue="1" operator="containsText" text="day">
      <formula>NOT(ISERROR(SEARCH("day",AE4)))</formula>
    </cfRule>
    <cfRule type="containsText" dxfId="1455" priority="208" stopIfTrue="1" operator="containsText" text="Week">
      <formula>NOT(ISERROR(SEARCH("Week",AE4)))</formula>
    </cfRule>
    <cfRule type="containsText" dxfId="1454" priority="209" stopIfTrue="1" operator="containsText" text="2018">
      <formula>NOT(ISERROR(SEARCH("2018",AE4)))</formula>
    </cfRule>
  </conditionalFormatting>
  <conditionalFormatting sqref="AE4">
    <cfRule type="containsText" dxfId="1453" priority="206" stopIfTrue="1" operator="containsText" text="Week">
      <formula>NOT(ISERROR(SEARCH("Week",AE4)))</formula>
    </cfRule>
  </conditionalFormatting>
  <conditionalFormatting sqref="AE4">
    <cfRule type="containsText" dxfId="1452" priority="203" stopIfTrue="1" operator="containsText" text="day">
      <formula>NOT(ISERROR(SEARCH("day",AE4)))</formula>
    </cfRule>
    <cfRule type="containsText" dxfId="1451" priority="204" stopIfTrue="1" operator="containsText" text="Week">
      <formula>NOT(ISERROR(SEARCH("Week",AE4)))</formula>
    </cfRule>
    <cfRule type="containsText" dxfId="1450" priority="205" stopIfTrue="1" operator="containsText" text="2018">
      <formula>NOT(ISERROR(SEARCH("2018",AE4)))</formula>
    </cfRule>
  </conditionalFormatting>
  <conditionalFormatting sqref="AE5">
    <cfRule type="containsText" dxfId="1449" priority="202" stopIfTrue="1" operator="containsText" text="Week">
      <formula>NOT(ISERROR(SEARCH("Week",AE5)))</formula>
    </cfRule>
  </conditionalFormatting>
  <conditionalFormatting sqref="AE5">
    <cfRule type="containsText" dxfId="1448" priority="199" stopIfTrue="1" operator="containsText" text="day">
      <formula>NOT(ISERROR(SEARCH("day",AE5)))</formula>
    </cfRule>
    <cfRule type="containsText" dxfId="1447" priority="200" stopIfTrue="1" operator="containsText" text="Week">
      <formula>NOT(ISERROR(SEARCH("Week",AE5)))</formula>
    </cfRule>
    <cfRule type="containsText" dxfId="1446" priority="201" stopIfTrue="1" operator="containsText" text="2018">
      <formula>NOT(ISERROR(SEARCH("2018",AE5)))</formula>
    </cfRule>
  </conditionalFormatting>
  <conditionalFormatting sqref="AE5">
    <cfRule type="containsText" dxfId="1445" priority="198" stopIfTrue="1" operator="containsText" text="Week">
      <formula>NOT(ISERROR(SEARCH("Week",AE5)))</formula>
    </cfRule>
  </conditionalFormatting>
  <conditionalFormatting sqref="AE5">
    <cfRule type="containsText" dxfId="1444" priority="195" stopIfTrue="1" operator="containsText" text="day">
      <formula>NOT(ISERROR(SEARCH("day",AE5)))</formula>
    </cfRule>
    <cfRule type="containsText" dxfId="1443" priority="196" stopIfTrue="1" operator="containsText" text="Week">
      <formula>NOT(ISERROR(SEARCH("Week",AE5)))</formula>
    </cfRule>
    <cfRule type="containsText" dxfId="1442" priority="197" stopIfTrue="1" operator="containsText" text="2018">
      <formula>NOT(ISERROR(SEARCH("2018",AE5)))</formula>
    </cfRule>
  </conditionalFormatting>
  <conditionalFormatting sqref="AE5">
    <cfRule type="containsText" dxfId="1441" priority="194" stopIfTrue="1" operator="containsText" text="Week">
      <formula>NOT(ISERROR(SEARCH("Week",AE5)))</formula>
    </cfRule>
  </conditionalFormatting>
  <conditionalFormatting sqref="AE5">
    <cfRule type="containsText" dxfId="1440" priority="191" stopIfTrue="1" operator="containsText" text="day">
      <formula>NOT(ISERROR(SEARCH("day",AE5)))</formula>
    </cfRule>
    <cfRule type="containsText" dxfId="1439" priority="192" stopIfTrue="1" operator="containsText" text="Week">
      <formula>NOT(ISERROR(SEARCH("Week",AE5)))</formula>
    </cfRule>
    <cfRule type="containsText" dxfId="1438" priority="193" stopIfTrue="1" operator="containsText" text="2018">
      <formula>NOT(ISERROR(SEARCH("2018",AE5)))</formula>
    </cfRule>
  </conditionalFormatting>
  <conditionalFormatting sqref="AH5">
    <cfRule type="containsText" dxfId="1437" priority="190" stopIfTrue="1" operator="containsText" text="Week">
      <formula>NOT(ISERROR(SEARCH("Week",AH5)))</formula>
    </cfRule>
  </conditionalFormatting>
  <conditionalFormatting sqref="AH5">
    <cfRule type="containsText" dxfId="1436" priority="187" stopIfTrue="1" operator="containsText" text="day">
      <formula>NOT(ISERROR(SEARCH("day",AH5)))</formula>
    </cfRule>
    <cfRule type="containsText" dxfId="1435" priority="188" stopIfTrue="1" operator="containsText" text="Week">
      <formula>NOT(ISERROR(SEARCH("Week",AH5)))</formula>
    </cfRule>
    <cfRule type="containsText" dxfId="1434" priority="189" stopIfTrue="1" operator="containsText" text="2018">
      <formula>NOT(ISERROR(SEARCH("2018",AH5)))</formula>
    </cfRule>
  </conditionalFormatting>
  <conditionalFormatting sqref="AE6">
    <cfRule type="containsText" dxfId="1433" priority="186" stopIfTrue="1" operator="containsText" text="Week">
      <formula>NOT(ISERROR(SEARCH("Week",AE6)))</formula>
    </cfRule>
  </conditionalFormatting>
  <conditionalFormatting sqref="AE6">
    <cfRule type="containsText" dxfId="1432" priority="183" stopIfTrue="1" operator="containsText" text="day">
      <formula>NOT(ISERROR(SEARCH("day",AE6)))</formula>
    </cfRule>
    <cfRule type="containsText" dxfId="1431" priority="184" stopIfTrue="1" operator="containsText" text="Week">
      <formula>NOT(ISERROR(SEARCH("Week",AE6)))</formula>
    </cfRule>
    <cfRule type="containsText" dxfId="1430" priority="185" stopIfTrue="1" operator="containsText" text="2018">
      <formula>NOT(ISERROR(SEARCH("2018",AE6)))</formula>
    </cfRule>
  </conditionalFormatting>
  <conditionalFormatting sqref="AH6">
    <cfRule type="containsText" dxfId="1429" priority="182" stopIfTrue="1" operator="containsText" text="Week">
      <formula>NOT(ISERROR(SEARCH("Week",AH6)))</formula>
    </cfRule>
  </conditionalFormatting>
  <conditionalFormatting sqref="AH6">
    <cfRule type="containsText" dxfId="1428" priority="179" stopIfTrue="1" operator="containsText" text="day">
      <formula>NOT(ISERROR(SEARCH("day",AH6)))</formula>
    </cfRule>
    <cfRule type="containsText" dxfId="1427" priority="180" stopIfTrue="1" operator="containsText" text="Week">
      <formula>NOT(ISERROR(SEARCH("Week",AH6)))</formula>
    </cfRule>
    <cfRule type="containsText" dxfId="1426" priority="181" stopIfTrue="1" operator="containsText" text="2018">
      <formula>NOT(ISERROR(SEARCH("2018",AH6)))</formula>
    </cfRule>
  </conditionalFormatting>
  <conditionalFormatting sqref="AE7">
    <cfRule type="containsText" dxfId="1425" priority="178" stopIfTrue="1" operator="containsText" text="Week">
      <formula>NOT(ISERROR(SEARCH("Week",AE7)))</formula>
    </cfRule>
  </conditionalFormatting>
  <conditionalFormatting sqref="AE7">
    <cfRule type="containsText" dxfId="1424" priority="175" stopIfTrue="1" operator="containsText" text="day">
      <formula>NOT(ISERROR(SEARCH("day",AE7)))</formula>
    </cfRule>
    <cfRule type="containsText" dxfId="1423" priority="176" stopIfTrue="1" operator="containsText" text="Week">
      <formula>NOT(ISERROR(SEARCH("Week",AE7)))</formula>
    </cfRule>
    <cfRule type="containsText" dxfId="1422" priority="177" stopIfTrue="1" operator="containsText" text="2018">
      <formula>NOT(ISERROR(SEARCH("2018",AE7)))</formula>
    </cfRule>
  </conditionalFormatting>
  <conditionalFormatting sqref="AH7">
    <cfRule type="containsText" dxfId="1421" priority="174" stopIfTrue="1" operator="containsText" text="Week">
      <formula>NOT(ISERROR(SEARCH("Week",AH7)))</formula>
    </cfRule>
  </conditionalFormatting>
  <conditionalFormatting sqref="AH7">
    <cfRule type="containsText" dxfId="1420" priority="171" stopIfTrue="1" operator="containsText" text="day">
      <formula>NOT(ISERROR(SEARCH("day",AH7)))</formula>
    </cfRule>
    <cfRule type="containsText" dxfId="1419" priority="172" stopIfTrue="1" operator="containsText" text="Week">
      <formula>NOT(ISERROR(SEARCH("Week",AH7)))</formula>
    </cfRule>
    <cfRule type="containsText" dxfId="1418" priority="173" stopIfTrue="1" operator="containsText" text="2018">
      <formula>NOT(ISERROR(SEARCH("2018",AH7)))</formula>
    </cfRule>
  </conditionalFormatting>
  <conditionalFormatting sqref="AH7">
    <cfRule type="containsText" dxfId="1417" priority="170" stopIfTrue="1" operator="containsText" text="Week">
      <formula>NOT(ISERROR(SEARCH("Week",AH7)))</formula>
    </cfRule>
  </conditionalFormatting>
  <conditionalFormatting sqref="AH7">
    <cfRule type="containsText" dxfId="1416" priority="167" stopIfTrue="1" operator="containsText" text="day">
      <formula>NOT(ISERROR(SEARCH("day",AH7)))</formula>
    </cfRule>
    <cfRule type="containsText" dxfId="1415" priority="168" stopIfTrue="1" operator="containsText" text="Week">
      <formula>NOT(ISERROR(SEARCH("Week",AH7)))</formula>
    </cfRule>
    <cfRule type="containsText" dxfId="1414" priority="169" stopIfTrue="1" operator="containsText" text="2018">
      <formula>NOT(ISERROR(SEARCH("2018",AH7)))</formula>
    </cfRule>
  </conditionalFormatting>
  <conditionalFormatting sqref="AE8">
    <cfRule type="containsText" dxfId="1413" priority="166" stopIfTrue="1" operator="containsText" text="Week">
      <formula>NOT(ISERROR(SEARCH("Week",AE8)))</formula>
    </cfRule>
  </conditionalFormatting>
  <conditionalFormatting sqref="AE8">
    <cfRule type="containsText" dxfId="1412" priority="163" stopIfTrue="1" operator="containsText" text="day">
      <formula>NOT(ISERROR(SEARCH("day",AE8)))</formula>
    </cfRule>
    <cfRule type="containsText" dxfId="1411" priority="164" stopIfTrue="1" operator="containsText" text="Week">
      <formula>NOT(ISERROR(SEARCH("Week",AE8)))</formula>
    </cfRule>
    <cfRule type="containsText" dxfId="1410" priority="165" stopIfTrue="1" operator="containsText" text="2018">
      <formula>NOT(ISERROR(SEARCH("2018",AE8)))</formula>
    </cfRule>
  </conditionalFormatting>
  <conditionalFormatting sqref="AE8">
    <cfRule type="containsText" dxfId="1409" priority="162" stopIfTrue="1" operator="containsText" text="Week">
      <formula>NOT(ISERROR(SEARCH("Week",AE8)))</formula>
    </cfRule>
  </conditionalFormatting>
  <conditionalFormatting sqref="AE8">
    <cfRule type="containsText" dxfId="1408" priority="159" stopIfTrue="1" operator="containsText" text="day">
      <formula>NOT(ISERROR(SEARCH("day",AE8)))</formula>
    </cfRule>
    <cfRule type="containsText" dxfId="1407" priority="160" stopIfTrue="1" operator="containsText" text="Week">
      <formula>NOT(ISERROR(SEARCH("Week",AE8)))</formula>
    </cfRule>
    <cfRule type="containsText" dxfId="1406" priority="161" stopIfTrue="1" operator="containsText" text="2018">
      <formula>NOT(ISERROR(SEARCH("2018",AE8)))</formula>
    </cfRule>
  </conditionalFormatting>
  <conditionalFormatting sqref="AE8">
    <cfRule type="containsText" dxfId="1405" priority="158" stopIfTrue="1" operator="containsText" text="Week">
      <formula>NOT(ISERROR(SEARCH("Week",AE8)))</formula>
    </cfRule>
  </conditionalFormatting>
  <conditionalFormatting sqref="AE8">
    <cfRule type="containsText" dxfId="1404" priority="155" stopIfTrue="1" operator="containsText" text="day">
      <formula>NOT(ISERROR(SEARCH("day",AE8)))</formula>
    </cfRule>
    <cfRule type="containsText" dxfId="1403" priority="156" stopIfTrue="1" operator="containsText" text="Week">
      <formula>NOT(ISERROR(SEARCH("Week",AE8)))</formula>
    </cfRule>
    <cfRule type="containsText" dxfId="1402" priority="157" stopIfTrue="1" operator="containsText" text="2018">
      <formula>NOT(ISERROR(SEARCH("2018",AE8)))</formula>
    </cfRule>
  </conditionalFormatting>
  <conditionalFormatting sqref="AH8">
    <cfRule type="containsText" dxfId="1401" priority="154" stopIfTrue="1" operator="containsText" text="Week">
      <formula>NOT(ISERROR(SEARCH("Week",AH8)))</formula>
    </cfRule>
  </conditionalFormatting>
  <conditionalFormatting sqref="AH8">
    <cfRule type="containsText" dxfId="1400" priority="151" stopIfTrue="1" operator="containsText" text="day">
      <formula>NOT(ISERROR(SEARCH("day",AH8)))</formula>
    </cfRule>
    <cfRule type="containsText" dxfId="1399" priority="152" stopIfTrue="1" operator="containsText" text="Week">
      <formula>NOT(ISERROR(SEARCH("Week",AH8)))</formula>
    </cfRule>
    <cfRule type="containsText" dxfId="1398" priority="153" stopIfTrue="1" operator="containsText" text="2018">
      <formula>NOT(ISERROR(SEARCH("2018",AH8)))</formula>
    </cfRule>
  </conditionalFormatting>
  <conditionalFormatting sqref="AH8">
    <cfRule type="containsText" dxfId="1397" priority="150" stopIfTrue="1" operator="containsText" text="Week">
      <formula>NOT(ISERROR(SEARCH("Week",AH8)))</formula>
    </cfRule>
  </conditionalFormatting>
  <conditionalFormatting sqref="AH8">
    <cfRule type="containsText" dxfId="1396" priority="147" stopIfTrue="1" operator="containsText" text="day">
      <formula>NOT(ISERROR(SEARCH("day",AH8)))</formula>
    </cfRule>
    <cfRule type="containsText" dxfId="1395" priority="148" stopIfTrue="1" operator="containsText" text="Week">
      <formula>NOT(ISERROR(SEARCH("Week",AH8)))</formula>
    </cfRule>
    <cfRule type="containsText" dxfId="1394" priority="149" stopIfTrue="1" operator="containsText" text="2018">
      <formula>NOT(ISERROR(SEARCH("2018",AH8)))</formula>
    </cfRule>
  </conditionalFormatting>
  <conditionalFormatting sqref="AH8">
    <cfRule type="containsText" dxfId="1393" priority="146" stopIfTrue="1" operator="containsText" text="Week">
      <formula>NOT(ISERROR(SEARCH("Week",AH8)))</formula>
    </cfRule>
  </conditionalFormatting>
  <conditionalFormatting sqref="AH8">
    <cfRule type="containsText" dxfId="1392" priority="143" stopIfTrue="1" operator="containsText" text="day">
      <formula>NOT(ISERROR(SEARCH("day",AH8)))</formula>
    </cfRule>
    <cfRule type="containsText" dxfId="1391" priority="144" stopIfTrue="1" operator="containsText" text="Week">
      <formula>NOT(ISERROR(SEARCH("Week",AH8)))</formula>
    </cfRule>
    <cfRule type="containsText" dxfId="1390" priority="145" stopIfTrue="1" operator="containsText" text="2018">
      <formula>NOT(ISERROR(SEARCH("2018",AH8)))</formula>
    </cfRule>
  </conditionalFormatting>
  <conditionalFormatting sqref="AF9:AG9">
    <cfRule type="cellIs" dxfId="1389" priority="141" operator="equal">
      <formula>"Home"</formula>
    </cfRule>
    <cfRule type="cellIs" dxfId="1388" priority="142" operator="equal">
      <formula>"Away"</formula>
    </cfRule>
  </conditionalFormatting>
  <conditionalFormatting sqref="AE9">
    <cfRule type="containsText" dxfId="1387" priority="140" stopIfTrue="1" operator="containsText" text="Week">
      <formula>NOT(ISERROR(SEARCH("Week",AE9)))</formula>
    </cfRule>
  </conditionalFormatting>
  <conditionalFormatting sqref="AE9">
    <cfRule type="containsText" dxfId="1386" priority="137" stopIfTrue="1" operator="containsText" text="day">
      <formula>NOT(ISERROR(SEARCH("day",AE9)))</formula>
    </cfRule>
    <cfRule type="containsText" dxfId="1385" priority="138" stopIfTrue="1" operator="containsText" text="Week">
      <formula>NOT(ISERROR(SEARCH("Week",AE9)))</formula>
    </cfRule>
    <cfRule type="containsText" dxfId="1384" priority="139" stopIfTrue="1" operator="containsText" text="2018">
      <formula>NOT(ISERROR(SEARCH("2018",AE9)))</formula>
    </cfRule>
  </conditionalFormatting>
  <conditionalFormatting sqref="AE9">
    <cfRule type="containsText" dxfId="1383" priority="136" stopIfTrue="1" operator="containsText" text="Week">
      <formula>NOT(ISERROR(SEARCH("Week",AE9)))</formula>
    </cfRule>
  </conditionalFormatting>
  <conditionalFormatting sqref="AE9">
    <cfRule type="containsText" dxfId="1382" priority="133" stopIfTrue="1" operator="containsText" text="day">
      <formula>NOT(ISERROR(SEARCH("day",AE9)))</formula>
    </cfRule>
    <cfRule type="containsText" dxfId="1381" priority="134" stopIfTrue="1" operator="containsText" text="Week">
      <formula>NOT(ISERROR(SEARCH("Week",AE9)))</formula>
    </cfRule>
    <cfRule type="containsText" dxfId="1380" priority="135" stopIfTrue="1" operator="containsText" text="2018">
      <formula>NOT(ISERROR(SEARCH("2018",AE9)))</formula>
    </cfRule>
  </conditionalFormatting>
  <conditionalFormatting sqref="AH9">
    <cfRule type="containsText" dxfId="1379" priority="132" stopIfTrue="1" operator="containsText" text="Week">
      <formula>NOT(ISERROR(SEARCH("Week",AH9)))</formula>
    </cfRule>
  </conditionalFormatting>
  <conditionalFormatting sqref="AH9">
    <cfRule type="containsText" dxfId="1378" priority="129" stopIfTrue="1" operator="containsText" text="day">
      <formula>NOT(ISERROR(SEARCH("day",AH9)))</formula>
    </cfRule>
    <cfRule type="containsText" dxfId="1377" priority="130" stopIfTrue="1" operator="containsText" text="Week">
      <formula>NOT(ISERROR(SEARCH("Week",AH9)))</formula>
    </cfRule>
    <cfRule type="containsText" dxfId="1376" priority="131" stopIfTrue="1" operator="containsText" text="2018">
      <formula>NOT(ISERROR(SEARCH("2018",AH9)))</formula>
    </cfRule>
  </conditionalFormatting>
  <conditionalFormatting sqref="AH9">
    <cfRule type="containsText" dxfId="1375" priority="128" stopIfTrue="1" operator="containsText" text="Week">
      <formula>NOT(ISERROR(SEARCH("Week",AH9)))</formula>
    </cfRule>
  </conditionalFormatting>
  <conditionalFormatting sqref="AH9">
    <cfRule type="containsText" dxfId="1374" priority="125" stopIfTrue="1" operator="containsText" text="day">
      <formula>NOT(ISERROR(SEARCH("day",AH9)))</formula>
    </cfRule>
    <cfRule type="containsText" dxfId="1373" priority="126" stopIfTrue="1" operator="containsText" text="Week">
      <formula>NOT(ISERROR(SEARCH("Week",AH9)))</formula>
    </cfRule>
    <cfRule type="containsText" dxfId="1372" priority="127" stopIfTrue="1" operator="containsText" text="2018">
      <formula>NOT(ISERROR(SEARCH("2018",AH9)))</formula>
    </cfRule>
  </conditionalFormatting>
  <conditionalFormatting sqref="AH9">
    <cfRule type="containsText" dxfId="1371" priority="124" stopIfTrue="1" operator="containsText" text="Week">
      <formula>NOT(ISERROR(SEARCH("Week",AH9)))</formula>
    </cfRule>
  </conditionalFormatting>
  <conditionalFormatting sqref="AH9">
    <cfRule type="containsText" dxfId="1370" priority="121" stopIfTrue="1" operator="containsText" text="day">
      <formula>NOT(ISERROR(SEARCH("day",AH9)))</formula>
    </cfRule>
    <cfRule type="containsText" dxfId="1369" priority="122" stopIfTrue="1" operator="containsText" text="Week">
      <formula>NOT(ISERROR(SEARCH("Week",AH9)))</formula>
    </cfRule>
    <cfRule type="containsText" dxfId="1368" priority="123" stopIfTrue="1" operator="containsText" text="2018">
      <formula>NOT(ISERROR(SEARCH("2018",AH9)))</formula>
    </cfRule>
  </conditionalFormatting>
  <conditionalFormatting sqref="AH9">
    <cfRule type="containsText" dxfId="1367" priority="120" stopIfTrue="1" operator="containsText" text="Week">
      <formula>NOT(ISERROR(SEARCH("Week",AH9)))</formula>
    </cfRule>
  </conditionalFormatting>
  <conditionalFormatting sqref="AH9">
    <cfRule type="containsText" dxfId="1366" priority="117" stopIfTrue="1" operator="containsText" text="day">
      <formula>NOT(ISERROR(SEARCH("day",AH9)))</formula>
    </cfRule>
    <cfRule type="containsText" dxfId="1365" priority="118" stopIfTrue="1" operator="containsText" text="Week">
      <formula>NOT(ISERROR(SEARCH("Week",AH9)))</formula>
    </cfRule>
    <cfRule type="containsText" dxfId="1364" priority="119" stopIfTrue="1" operator="containsText" text="2018">
      <formula>NOT(ISERROR(SEARCH("2018",AH9)))</formula>
    </cfRule>
  </conditionalFormatting>
  <conditionalFormatting sqref="AF12:AG13">
    <cfRule type="cellIs" dxfId="1363" priority="115" operator="equal">
      <formula>"Home"</formula>
    </cfRule>
    <cfRule type="cellIs" dxfId="1362" priority="116" operator="equal">
      <formula>"Away"</formula>
    </cfRule>
  </conditionalFormatting>
  <conditionalFormatting sqref="AE13">
    <cfRule type="containsText" dxfId="1361" priority="114" stopIfTrue="1" operator="containsText" text="Week">
      <formula>NOT(ISERROR(SEARCH("Week",AE13)))</formula>
    </cfRule>
  </conditionalFormatting>
  <conditionalFormatting sqref="AE13">
    <cfRule type="containsText" dxfId="1360" priority="111" stopIfTrue="1" operator="containsText" text="day">
      <formula>NOT(ISERROR(SEARCH("day",AE13)))</formula>
    </cfRule>
    <cfRule type="containsText" dxfId="1359" priority="112" stopIfTrue="1" operator="containsText" text="Week">
      <formula>NOT(ISERROR(SEARCH("Week",AE13)))</formula>
    </cfRule>
    <cfRule type="containsText" dxfId="1358" priority="113" stopIfTrue="1" operator="containsText" text="2018">
      <formula>NOT(ISERROR(SEARCH("2018",AE13)))</formula>
    </cfRule>
  </conditionalFormatting>
  <conditionalFormatting sqref="AE13">
    <cfRule type="containsText" dxfId="1357" priority="110" stopIfTrue="1" operator="containsText" text="Week">
      <formula>NOT(ISERROR(SEARCH("Week",AE13)))</formula>
    </cfRule>
  </conditionalFormatting>
  <conditionalFormatting sqref="AE13">
    <cfRule type="containsText" dxfId="1356" priority="107" stopIfTrue="1" operator="containsText" text="day">
      <formula>NOT(ISERROR(SEARCH("day",AE13)))</formula>
    </cfRule>
    <cfRule type="containsText" dxfId="1355" priority="108" stopIfTrue="1" operator="containsText" text="Week">
      <formula>NOT(ISERROR(SEARCH("Week",AE13)))</formula>
    </cfRule>
    <cfRule type="containsText" dxfId="1354" priority="109" stopIfTrue="1" operator="containsText" text="2018">
      <formula>NOT(ISERROR(SEARCH("2018",AE13)))</formula>
    </cfRule>
  </conditionalFormatting>
  <conditionalFormatting sqref="AE13">
    <cfRule type="containsText" dxfId="1353" priority="106" stopIfTrue="1" operator="containsText" text="Week">
      <formula>NOT(ISERROR(SEARCH("Week",AE13)))</formula>
    </cfRule>
  </conditionalFormatting>
  <conditionalFormatting sqref="AE13">
    <cfRule type="containsText" dxfId="1352" priority="103" stopIfTrue="1" operator="containsText" text="day">
      <formula>NOT(ISERROR(SEARCH("day",AE13)))</formula>
    </cfRule>
    <cfRule type="containsText" dxfId="1351" priority="104" stopIfTrue="1" operator="containsText" text="Week">
      <formula>NOT(ISERROR(SEARCH("Week",AE13)))</formula>
    </cfRule>
    <cfRule type="containsText" dxfId="1350" priority="105" stopIfTrue="1" operator="containsText" text="2018">
      <formula>NOT(ISERROR(SEARCH("2018",AE13)))</formula>
    </cfRule>
  </conditionalFormatting>
  <conditionalFormatting sqref="AH13">
    <cfRule type="containsText" dxfId="1349" priority="102" stopIfTrue="1" operator="containsText" text="Week">
      <formula>NOT(ISERROR(SEARCH("Week",AH13)))</formula>
    </cfRule>
  </conditionalFormatting>
  <conditionalFormatting sqref="AH13">
    <cfRule type="containsText" dxfId="1348" priority="99" stopIfTrue="1" operator="containsText" text="day">
      <formula>NOT(ISERROR(SEARCH("day",AH13)))</formula>
    </cfRule>
    <cfRule type="containsText" dxfId="1347" priority="100" stopIfTrue="1" operator="containsText" text="Week">
      <formula>NOT(ISERROR(SEARCH("Week",AH13)))</formula>
    </cfRule>
    <cfRule type="containsText" dxfId="1346" priority="101" stopIfTrue="1" operator="containsText" text="2018">
      <formula>NOT(ISERROR(SEARCH("2018",AH13)))</formula>
    </cfRule>
  </conditionalFormatting>
  <conditionalFormatting sqref="AF15:AG15">
    <cfRule type="cellIs" dxfId="1345" priority="97" operator="equal">
      <formula>"Home"</formula>
    </cfRule>
    <cfRule type="cellIs" dxfId="1344" priority="98" operator="equal">
      <formula>"Away"</formula>
    </cfRule>
  </conditionalFormatting>
  <conditionalFormatting sqref="AE15">
    <cfRule type="containsText" dxfId="1343" priority="96" stopIfTrue="1" operator="containsText" text="Week">
      <formula>NOT(ISERROR(SEARCH("Week",AE15)))</formula>
    </cfRule>
  </conditionalFormatting>
  <conditionalFormatting sqref="AE15">
    <cfRule type="containsText" dxfId="1342" priority="93" stopIfTrue="1" operator="containsText" text="day">
      <formula>NOT(ISERROR(SEARCH("day",AE15)))</formula>
    </cfRule>
    <cfRule type="containsText" dxfId="1341" priority="94" stopIfTrue="1" operator="containsText" text="Week">
      <formula>NOT(ISERROR(SEARCH("Week",AE15)))</formula>
    </cfRule>
    <cfRule type="containsText" dxfId="1340" priority="95" stopIfTrue="1" operator="containsText" text="2018">
      <formula>NOT(ISERROR(SEARCH("2018",AE15)))</formula>
    </cfRule>
  </conditionalFormatting>
  <conditionalFormatting sqref="AE15">
    <cfRule type="containsText" dxfId="1339" priority="92" stopIfTrue="1" operator="containsText" text="Week">
      <formula>NOT(ISERROR(SEARCH("Week",AE15)))</formula>
    </cfRule>
  </conditionalFormatting>
  <conditionalFormatting sqref="AE15">
    <cfRule type="containsText" dxfId="1338" priority="89" stopIfTrue="1" operator="containsText" text="day">
      <formula>NOT(ISERROR(SEARCH("day",AE15)))</formula>
    </cfRule>
    <cfRule type="containsText" dxfId="1337" priority="90" stopIfTrue="1" operator="containsText" text="Week">
      <formula>NOT(ISERROR(SEARCH("Week",AE15)))</formula>
    </cfRule>
    <cfRule type="containsText" dxfId="1336" priority="91" stopIfTrue="1" operator="containsText" text="2018">
      <formula>NOT(ISERROR(SEARCH("2018",AE15)))</formula>
    </cfRule>
  </conditionalFormatting>
  <conditionalFormatting sqref="AH15">
    <cfRule type="containsText" dxfId="1335" priority="88" stopIfTrue="1" operator="containsText" text="Week">
      <formula>NOT(ISERROR(SEARCH("Week",AH15)))</formula>
    </cfRule>
  </conditionalFormatting>
  <conditionalFormatting sqref="AH15">
    <cfRule type="containsText" dxfId="1334" priority="85" stopIfTrue="1" operator="containsText" text="day">
      <formula>NOT(ISERROR(SEARCH("day",AH15)))</formula>
    </cfRule>
    <cfRule type="containsText" dxfId="1333" priority="86" stopIfTrue="1" operator="containsText" text="Week">
      <formula>NOT(ISERROR(SEARCH("Week",AH15)))</formula>
    </cfRule>
    <cfRule type="containsText" dxfId="1332" priority="87" stopIfTrue="1" operator="containsText" text="2018">
      <formula>NOT(ISERROR(SEARCH("2018",AH15)))</formula>
    </cfRule>
  </conditionalFormatting>
  <conditionalFormatting sqref="AH15">
    <cfRule type="containsText" dxfId="1331" priority="84" stopIfTrue="1" operator="containsText" text="Week">
      <formula>NOT(ISERROR(SEARCH("Week",AH15)))</formula>
    </cfRule>
  </conditionalFormatting>
  <conditionalFormatting sqref="AH15">
    <cfRule type="containsText" dxfId="1330" priority="81" stopIfTrue="1" operator="containsText" text="day">
      <formula>NOT(ISERROR(SEARCH("day",AH15)))</formula>
    </cfRule>
    <cfRule type="containsText" dxfId="1329" priority="82" stopIfTrue="1" operator="containsText" text="Week">
      <formula>NOT(ISERROR(SEARCH("Week",AH15)))</formula>
    </cfRule>
    <cfRule type="containsText" dxfId="1328" priority="83" stopIfTrue="1" operator="containsText" text="2018">
      <formula>NOT(ISERROR(SEARCH("2018",AH15)))</formula>
    </cfRule>
  </conditionalFormatting>
  <conditionalFormatting sqref="AF14:AG14">
    <cfRule type="cellIs" dxfId="1327" priority="79" operator="equal">
      <formula>"Home"</formula>
    </cfRule>
    <cfRule type="cellIs" dxfId="1326" priority="80" operator="equal">
      <formula>"Away"</formula>
    </cfRule>
  </conditionalFormatting>
  <conditionalFormatting sqref="AE14">
    <cfRule type="containsText" dxfId="1325" priority="78" stopIfTrue="1" operator="containsText" text="Week">
      <formula>NOT(ISERROR(SEARCH("Week",AE14)))</formula>
    </cfRule>
  </conditionalFormatting>
  <conditionalFormatting sqref="AE14">
    <cfRule type="containsText" dxfId="1324" priority="75" stopIfTrue="1" operator="containsText" text="day">
      <formula>NOT(ISERROR(SEARCH("day",AE14)))</formula>
    </cfRule>
    <cfRule type="containsText" dxfId="1323" priority="76" stopIfTrue="1" operator="containsText" text="Week">
      <formula>NOT(ISERROR(SEARCH("Week",AE14)))</formula>
    </cfRule>
    <cfRule type="containsText" dxfId="1322" priority="77" stopIfTrue="1" operator="containsText" text="2018">
      <formula>NOT(ISERROR(SEARCH("2018",AE14)))</formula>
    </cfRule>
  </conditionalFormatting>
  <conditionalFormatting sqref="AE14">
    <cfRule type="containsText" dxfId="1321" priority="74" stopIfTrue="1" operator="containsText" text="Week">
      <formula>NOT(ISERROR(SEARCH("Week",AE14)))</formula>
    </cfRule>
  </conditionalFormatting>
  <conditionalFormatting sqref="AE14">
    <cfRule type="containsText" dxfId="1320" priority="71" stopIfTrue="1" operator="containsText" text="day">
      <formula>NOT(ISERROR(SEARCH("day",AE14)))</formula>
    </cfRule>
    <cfRule type="containsText" dxfId="1319" priority="72" stopIfTrue="1" operator="containsText" text="Week">
      <formula>NOT(ISERROR(SEARCH("Week",AE14)))</formula>
    </cfRule>
    <cfRule type="containsText" dxfId="1318" priority="73" stopIfTrue="1" operator="containsText" text="2018">
      <formula>NOT(ISERROR(SEARCH("2018",AE14)))</formula>
    </cfRule>
  </conditionalFormatting>
  <conditionalFormatting sqref="AH14">
    <cfRule type="containsText" dxfId="1317" priority="70" stopIfTrue="1" operator="containsText" text="Week">
      <formula>NOT(ISERROR(SEARCH("Week",AH14)))</formula>
    </cfRule>
  </conditionalFormatting>
  <conditionalFormatting sqref="AH14">
    <cfRule type="containsText" dxfId="1316" priority="67" stopIfTrue="1" operator="containsText" text="day">
      <formula>NOT(ISERROR(SEARCH("day",AH14)))</formula>
    </cfRule>
    <cfRule type="containsText" dxfId="1315" priority="68" stopIfTrue="1" operator="containsText" text="Week">
      <formula>NOT(ISERROR(SEARCH("Week",AH14)))</formula>
    </cfRule>
    <cfRule type="containsText" dxfId="1314" priority="69" stopIfTrue="1" operator="containsText" text="2018">
      <formula>NOT(ISERROR(SEARCH("2018",AH14)))</formula>
    </cfRule>
  </conditionalFormatting>
  <conditionalFormatting sqref="AH14">
    <cfRule type="containsText" dxfId="1313" priority="66" stopIfTrue="1" operator="containsText" text="Week">
      <formula>NOT(ISERROR(SEARCH("Week",AH14)))</formula>
    </cfRule>
  </conditionalFormatting>
  <conditionalFormatting sqref="AH14">
    <cfRule type="containsText" dxfId="1312" priority="63" stopIfTrue="1" operator="containsText" text="day">
      <formula>NOT(ISERROR(SEARCH("day",AH14)))</formula>
    </cfRule>
    <cfRule type="containsText" dxfId="1311" priority="64" stopIfTrue="1" operator="containsText" text="Week">
      <formula>NOT(ISERROR(SEARCH("Week",AH14)))</formula>
    </cfRule>
    <cfRule type="containsText" dxfId="1310" priority="65" stopIfTrue="1" operator="containsText" text="2018">
      <formula>NOT(ISERROR(SEARCH("2018",AH14)))</formula>
    </cfRule>
  </conditionalFormatting>
  <conditionalFormatting sqref="AF10:AG10">
    <cfRule type="cellIs" dxfId="1309" priority="61" operator="equal">
      <formula>"Home"</formula>
    </cfRule>
    <cfRule type="cellIs" dxfId="1308" priority="62" operator="equal">
      <formula>"Away"</formula>
    </cfRule>
  </conditionalFormatting>
  <conditionalFormatting sqref="AH10">
    <cfRule type="containsText" dxfId="1307" priority="60" stopIfTrue="1" operator="containsText" text="Week">
      <formula>NOT(ISERROR(SEARCH("Week",AH10)))</formula>
    </cfRule>
  </conditionalFormatting>
  <conditionalFormatting sqref="AH10">
    <cfRule type="containsText" dxfId="1306" priority="57" stopIfTrue="1" operator="containsText" text="day">
      <formula>NOT(ISERROR(SEARCH("day",AH10)))</formula>
    </cfRule>
    <cfRule type="containsText" dxfId="1305" priority="58" stopIfTrue="1" operator="containsText" text="Week">
      <formula>NOT(ISERROR(SEARCH("Week",AH10)))</formula>
    </cfRule>
    <cfRule type="containsText" dxfId="1304" priority="59" stopIfTrue="1" operator="containsText" text="2018">
      <formula>NOT(ISERROR(SEARCH("2018",AH10)))</formula>
    </cfRule>
  </conditionalFormatting>
  <conditionalFormatting sqref="AF11:AG11">
    <cfRule type="cellIs" dxfId="1303" priority="55" operator="equal">
      <formula>"Home"</formula>
    </cfRule>
    <cfRule type="cellIs" dxfId="1302" priority="56" operator="equal">
      <formula>"Away"</formula>
    </cfRule>
  </conditionalFormatting>
  <conditionalFormatting sqref="AE11">
    <cfRule type="containsText" dxfId="1301" priority="54" stopIfTrue="1" operator="containsText" text="Week">
      <formula>NOT(ISERROR(SEARCH("Week",AE11)))</formula>
    </cfRule>
  </conditionalFormatting>
  <conditionalFormatting sqref="AE11">
    <cfRule type="containsText" dxfId="1300" priority="51" stopIfTrue="1" operator="containsText" text="day">
      <formula>NOT(ISERROR(SEARCH("day",AE11)))</formula>
    </cfRule>
    <cfRule type="containsText" dxfId="1299" priority="52" stopIfTrue="1" operator="containsText" text="Week">
      <formula>NOT(ISERROR(SEARCH("Week",AE11)))</formula>
    </cfRule>
    <cfRule type="containsText" dxfId="1298" priority="53" stopIfTrue="1" operator="containsText" text="2018">
      <formula>NOT(ISERROR(SEARCH("2018",AE11)))</formula>
    </cfRule>
  </conditionalFormatting>
  <conditionalFormatting sqref="AE11">
    <cfRule type="containsText" dxfId="1297" priority="50" stopIfTrue="1" operator="containsText" text="Week">
      <formula>NOT(ISERROR(SEARCH("Week",AE11)))</formula>
    </cfRule>
  </conditionalFormatting>
  <conditionalFormatting sqref="AE11">
    <cfRule type="containsText" dxfId="1296" priority="47" stopIfTrue="1" operator="containsText" text="day">
      <formula>NOT(ISERROR(SEARCH("day",AE11)))</formula>
    </cfRule>
    <cfRule type="containsText" dxfId="1295" priority="48" stopIfTrue="1" operator="containsText" text="Week">
      <formula>NOT(ISERROR(SEARCH("Week",AE11)))</formula>
    </cfRule>
    <cfRule type="containsText" dxfId="1294" priority="49" stopIfTrue="1" operator="containsText" text="2018">
      <formula>NOT(ISERROR(SEARCH("2018",AE11)))</formula>
    </cfRule>
  </conditionalFormatting>
  <conditionalFormatting sqref="AF16:AG16">
    <cfRule type="cellIs" dxfId="1293" priority="45" operator="equal">
      <formula>"Home"</formula>
    </cfRule>
    <cfRule type="cellIs" dxfId="1292" priority="46" operator="equal">
      <formula>"Away"</formula>
    </cfRule>
  </conditionalFormatting>
  <conditionalFormatting sqref="AH16">
    <cfRule type="containsText" dxfId="1291" priority="44" stopIfTrue="1" operator="containsText" text="Week">
      <formula>NOT(ISERROR(SEARCH("Week",AH16)))</formula>
    </cfRule>
  </conditionalFormatting>
  <conditionalFormatting sqref="AH16">
    <cfRule type="containsText" dxfId="1290" priority="41" stopIfTrue="1" operator="containsText" text="day">
      <formula>NOT(ISERROR(SEARCH("day",AH16)))</formula>
    </cfRule>
    <cfRule type="containsText" dxfId="1289" priority="42" stopIfTrue="1" operator="containsText" text="Week">
      <formula>NOT(ISERROR(SEARCH("Week",AH16)))</formula>
    </cfRule>
    <cfRule type="containsText" dxfId="1288" priority="43" stopIfTrue="1" operator="containsText" text="2018">
      <formula>NOT(ISERROR(SEARCH("2018",AH16)))</formula>
    </cfRule>
  </conditionalFormatting>
  <conditionalFormatting sqref="AH16">
    <cfRule type="containsText" dxfId="1287" priority="40" stopIfTrue="1" operator="containsText" text="Week">
      <formula>NOT(ISERROR(SEARCH("Week",AH16)))</formula>
    </cfRule>
  </conditionalFormatting>
  <conditionalFormatting sqref="AH16">
    <cfRule type="containsText" dxfId="1286" priority="37" stopIfTrue="1" operator="containsText" text="day">
      <formula>NOT(ISERROR(SEARCH("day",AH16)))</formula>
    </cfRule>
    <cfRule type="containsText" dxfId="1285" priority="38" stopIfTrue="1" operator="containsText" text="Week">
      <formula>NOT(ISERROR(SEARCH("Week",AH16)))</formula>
    </cfRule>
    <cfRule type="containsText" dxfId="1284" priority="39" stopIfTrue="1" operator="containsText" text="2018">
      <formula>NOT(ISERROR(SEARCH("2018",AH16)))</formula>
    </cfRule>
  </conditionalFormatting>
  <conditionalFormatting sqref="AF17:AG18 AI17:AJ18">
    <cfRule type="cellIs" dxfId="1283" priority="35" operator="equal">
      <formula>"Home"</formula>
    </cfRule>
    <cfRule type="cellIs" dxfId="1282" priority="36" operator="equal">
      <formula>"Away"</formula>
    </cfRule>
  </conditionalFormatting>
  <conditionalFormatting sqref="AK17:AK18">
    <cfRule type="cellIs" dxfId="1281" priority="33" operator="equal">
      <formula>"Home"</formula>
    </cfRule>
    <cfRule type="cellIs" dxfId="1280" priority="34" operator="equal">
      <formula>"Away"</formula>
    </cfRule>
  </conditionalFormatting>
  <conditionalFormatting sqref="AE17">
    <cfRule type="containsText" dxfId="1279" priority="32" stopIfTrue="1" operator="containsText" text="Week">
      <formula>NOT(ISERROR(SEARCH("Week",AE17)))</formula>
    </cfRule>
  </conditionalFormatting>
  <conditionalFormatting sqref="AE17">
    <cfRule type="containsText" dxfId="1278" priority="29" stopIfTrue="1" operator="containsText" text="day">
      <formula>NOT(ISERROR(SEARCH("day",AE17)))</formula>
    </cfRule>
    <cfRule type="containsText" dxfId="1277" priority="30" stopIfTrue="1" operator="containsText" text="Week">
      <formula>NOT(ISERROR(SEARCH("Week",AE17)))</formula>
    </cfRule>
    <cfRule type="containsText" dxfId="1276" priority="31" stopIfTrue="1" operator="containsText" text="2018">
      <formula>NOT(ISERROR(SEARCH("2018",AE17)))</formula>
    </cfRule>
  </conditionalFormatting>
  <conditionalFormatting sqref="AH17">
    <cfRule type="containsText" dxfId="1275" priority="28" stopIfTrue="1" operator="containsText" text="Week">
      <formula>NOT(ISERROR(SEARCH("Week",AH17)))</formula>
    </cfRule>
  </conditionalFormatting>
  <conditionalFormatting sqref="AH17">
    <cfRule type="containsText" dxfId="1274" priority="25" stopIfTrue="1" operator="containsText" text="day">
      <formula>NOT(ISERROR(SEARCH("day",AH17)))</formula>
    </cfRule>
    <cfRule type="containsText" dxfId="1273" priority="26" stopIfTrue="1" operator="containsText" text="Week">
      <formula>NOT(ISERROR(SEARCH("Week",AH17)))</formula>
    </cfRule>
    <cfRule type="containsText" dxfId="1272" priority="27" stopIfTrue="1" operator="containsText" text="2018">
      <formula>NOT(ISERROR(SEARCH("2018",AH17)))</formula>
    </cfRule>
  </conditionalFormatting>
  <conditionalFormatting sqref="AH17">
    <cfRule type="containsText" dxfId="1271" priority="24" stopIfTrue="1" operator="containsText" text="Week">
      <formula>NOT(ISERROR(SEARCH("Week",AH17)))</formula>
    </cfRule>
  </conditionalFormatting>
  <conditionalFormatting sqref="AH17">
    <cfRule type="containsText" dxfId="1270" priority="21" stopIfTrue="1" operator="containsText" text="day">
      <formula>NOT(ISERROR(SEARCH("day",AH17)))</formula>
    </cfRule>
    <cfRule type="containsText" dxfId="1269" priority="22" stopIfTrue="1" operator="containsText" text="Week">
      <formula>NOT(ISERROR(SEARCH("Week",AH17)))</formula>
    </cfRule>
    <cfRule type="containsText" dxfId="1268" priority="23" stopIfTrue="1" operator="containsText" text="2018">
      <formula>NOT(ISERROR(SEARCH("2018",AH17)))</formula>
    </cfRule>
  </conditionalFormatting>
  <conditionalFormatting sqref="AH17">
    <cfRule type="containsText" dxfId="1267" priority="20" stopIfTrue="1" operator="containsText" text="Week">
      <formula>NOT(ISERROR(SEARCH("Week",AH17)))</formula>
    </cfRule>
  </conditionalFormatting>
  <conditionalFormatting sqref="AH17">
    <cfRule type="containsText" dxfId="1266" priority="17" stopIfTrue="1" operator="containsText" text="day">
      <formula>NOT(ISERROR(SEARCH("day",AH17)))</formula>
    </cfRule>
    <cfRule type="containsText" dxfId="1265" priority="18" stopIfTrue="1" operator="containsText" text="Week">
      <formula>NOT(ISERROR(SEARCH("Week",AH17)))</formula>
    </cfRule>
    <cfRule type="containsText" dxfId="1264" priority="19" stopIfTrue="1" operator="containsText" text="2018">
      <formula>NOT(ISERROR(SEARCH("2018",AH17)))</formula>
    </cfRule>
  </conditionalFormatting>
  <conditionalFormatting sqref="AH17">
    <cfRule type="containsText" dxfId="1263" priority="16" stopIfTrue="1" operator="containsText" text="Week">
      <formula>NOT(ISERROR(SEARCH("Week",AH17)))</formula>
    </cfRule>
  </conditionalFormatting>
  <conditionalFormatting sqref="AH17">
    <cfRule type="containsText" dxfId="1262" priority="13" stopIfTrue="1" operator="containsText" text="day">
      <formula>NOT(ISERROR(SEARCH("day",AH17)))</formula>
    </cfRule>
    <cfRule type="containsText" dxfId="1261" priority="14" stopIfTrue="1" operator="containsText" text="Week">
      <formula>NOT(ISERROR(SEARCH("Week",AH17)))</formula>
    </cfRule>
    <cfRule type="containsText" dxfId="1260" priority="15" stopIfTrue="1" operator="containsText" text="2018">
      <formula>NOT(ISERROR(SEARCH("2018",AH17)))</formula>
    </cfRule>
  </conditionalFormatting>
  <conditionalFormatting sqref="AE18">
    <cfRule type="containsText" dxfId="1259" priority="12" stopIfTrue="1" operator="containsText" text="Week">
      <formula>NOT(ISERROR(SEARCH("Week",AE18)))</formula>
    </cfRule>
  </conditionalFormatting>
  <conditionalFormatting sqref="AE18">
    <cfRule type="containsText" dxfId="1258" priority="9" stopIfTrue="1" operator="containsText" text="day">
      <formula>NOT(ISERROR(SEARCH("day",AE18)))</formula>
    </cfRule>
    <cfRule type="containsText" dxfId="1257" priority="10" stopIfTrue="1" operator="containsText" text="Week">
      <formula>NOT(ISERROR(SEARCH("Week",AE18)))</formula>
    </cfRule>
    <cfRule type="containsText" dxfId="1256" priority="11" stopIfTrue="1" operator="containsText" text="2018">
      <formula>NOT(ISERROR(SEARCH("2018",AE18)))</formula>
    </cfRule>
  </conditionalFormatting>
  <conditionalFormatting sqref="AH18">
    <cfRule type="containsText" dxfId="1255" priority="8" stopIfTrue="1" operator="containsText" text="Week">
      <formula>NOT(ISERROR(SEARCH("Week",AH18)))</formula>
    </cfRule>
  </conditionalFormatting>
  <conditionalFormatting sqref="AH18">
    <cfRule type="containsText" dxfId="1254" priority="5" stopIfTrue="1" operator="containsText" text="day">
      <formula>NOT(ISERROR(SEARCH("day",AH18)))</formula>
    </cfRule>
    <cfRule type="containsText" dxfId="1253" priority="6" stopIfTrue="1" operator="containsText" text="Week">
      <formula>NOT(ISERROR(SEARCH("Week",AH18)))</formula>
    </cfRule>
    <cfRule type="containsText" dxfId="1252" priority="7" stopIfTrue="1" operator="containsText" text="2018">
      <formula>NOT(ISERROR(SEARCH("2018",AH18)))</formula>
    </cfRule>
  </conditionalFormatting>
  <conditionalFormatting sqref="F5:X5">
    <cfRule type="cellIs" dxfId="1251" priority="3" operator="equal">
      <formula>"Home"</formula>
    </cfRule>
    <cfRule type="cellIs" dxfId="1250" priority="4" operator="equal">
      <formula>"Away"</formula>
    </cfRule>
  </conditionalFormatting>
  <conditionalFormatting sqref="C23:AA23">
    <cfRule type="cellIs" dxfId="1249" priority="1" operator="equal">
      <formula>"Home"</formula>
    </cfRule>
    <cfRule type="cellIs" dxfId="1248" priority="2" operator="equal">
      <formula>"Away"</formula>
    </cfRule>
  </conditionalFormatting>
  <pageMargins left="0.7" right="0.7" top="0.75" bottom="0.75" header="0.3" footer="0.3"/>
  <pageSetup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5FD9-1B94-4208-8554-ECC7AC0165D1}">
  <dimension ref="A1:AR37"/>
  <sheetViews>
    <sheetView zoomScale="48" zoomScaleNormal="48" workbookViewId="0">
      <selection activeCell="AC19" sqref="AC19"/>
    </sheetView>
  </sheetViews>
  <sheetFormatPr defaultColWidth="9.140625" defaultRowHeight="18" x14ac:dyDescent="0.25"/>
  <cols>
    <col min="1" max="1" width="3.28515625" customWidth="1"/>
    <col min="2" max="2" width="5" customWidth="1"/>
    <col min="3" max="3" width="27.7109375" customWidth="1"/>
    <col min="4" max="4" width="4.85546875" customWidth="1"/>
    <col min="5" max="5" width="4.140625" customWidth="1"/>
    <col min="6" max="6" width="27.7109375" customWidth="1"/>
    <col min="7" max="7" width="4.85546875" customWidth="1"/>
    <col min="8" max="8" width="3.28515625" customWidth="1"/>
    <col min="9" max="9" width="5" customWidth="1"/>
    <col min="10" max="10" width="27.7109375" customWidth="1"/>
    <col min="11" max="11" width="4.85546875" customWidth="1"/>
    <col min="12" max="12" width="4.140625" customWidth="1"/>
    <col min="13" max="13" width="27.7109375" customWidth="1"/>
    <col min="14" max="14" width="4.85546875" customWidth="1"/>
    <col min="15" max="15" width="3.28515625" customWidth="1"/>
    <col min="16" max="16" width="5" customWidth="1"/>
    <col min="17" max="17" width="27.7109375" customWidth="1"/>
    <col min="18" max="18" width="4.85546875" customWidth="1"/>
    <col min="19" max="19" width="4.140625" customWidth="1"/>
    <col min="20" max="20" width="27.7109375" customWidth="1"/>
    <col min="21" max="21" width="4.85546875" customWidth="1"/>
    <col min="22" max="22" width="3.28515625" customWidth="1"/>
    <col min="23" max="23" width="5" customWidth="1"/>
    <col min="24" max="24" width="27.7109375" customWidth="1"/>
    <col min="25" max="25" width="4.85546875" customWidth="1"/>
    <col min="26" max="26" width="4.140625" customWidth="1"/>
    <col min="27" max="27" width="27.7109375" customWidth="1"/>
    <col min="28" max="28" width="4.85546875" customWidth="1"/>
    <col min="29" max="29" width="3.28515625" customWidth="1"/>
    <col min="30" max="30" width="5" customWidth="1"/>
    <col min="31" max="31" width="27.7109375" customWidth="1"/>
    <col min="32" max="32" width="4.85546875" customWidth="1"/>
    <col min="33" max="33" width="4.140625" customWidth="1"/>
    <col min="34" max="34" width="27.7109375" customWidth="1"/>
    <col min="35" max="35" width="4.85546875" customWidth="1"/>
    <col min="36" max="36" width="5.42578125" customWidth="1"/>
    <col min="37" max="37" width="6.5703125" style="1" customWidth="1"/>
    <col min="38" max="38" width="35" style="1" customWidth="1"/>
    <col min="39" max="39" width="4.85546875" style="1" customWidth="1"/>
    <col min="40" max="40" width="35" style="1" customWidth="1"/>
    <col min="41" max="41" width="18.140625" style="1" customWidth="1"/>
    <col min="42" max="42" width="17.5703125" customWidth="1"/>
    <col min="43" max="43" width="3.28515625" customWidth="1"/>
    <col min="44" max="44" width="5" customWidth="1"/>
    <col min="45" max="45" width="26" customWidth="1"/>
    <col min="46" max="46" width="4.85546875" customWidth="1"/>
    <col min="47" max="47" width="4.140625" customWidth="1"/>
    <col min="48" max="48" width="26" customWidth="1"/>
    <col min="49" max="49" width="4.85546875" customWidth="1"/>
    <col min="50" max="50" width="3.28515625" customWidth="1"/>
    <col min="51" max="51" width="5" customWidth="1"/>
    <col min="52" max="52" width="26" customWidth="1"/>
    <col min="53" max="53" width="4.85546875" customWidth="1"/>
    <col min="54" max="54" width="4.140625" customWidth="1"/>
    <col min="55" max="55" width="26" customWidth="1"/>
    <col min="56" max="56" width="4.85546875" customWidth="1"/>
    <col min="57" max="57" width="3.28515625" customWidth="1"/>
  </cols>
  <sheetData>
    <row r="1" spans="1:44" s="174" customFormat="1" ht="27" x14ac:dyDescent="0.25">
      <c r="A1" s="3"/>
      <c r="B1" s="4" t="s">
        <v>36</v>
      </c>
      <c r="C1" s="4"/>
      <c r="D1" s="4"/>
      <c r="E1" s="4"/>
      <c r="F1" s="4"/>
      <c r="G1" s="4"/>
      <c r="H1" s="3"/>
      <c r="I1" s="4"/>
      <c r="J1" s="4"/>
      <c r="K1" s="4"/>
      <c r="L1" s="20" t="s">
        <v>37</v>
      </c>
      <c r="M1" s="21">
        <v>15</v>
      </c>
      <c r="N1" s="4"/>
      <c r="O1" s="3"/>
      <c r="P1" s="4"/>
      <c r="R1" s="4"/>
      <c r="S1" s="20" t="s">
        <v>38</v>
      </c>
      <c r="T1" s="21">
        <v>90</v>
      </c>
      <c r="U1" s="4"/>
      <c r="V1" s="3"/>
      <c r="X1" s="20" t="s">
        <v>221</v>
      </c>
      <c r="Y1" s="4"/>
      <c r="Z1" s="4"/>
      <c r="AA1" s="19">
        <v>44773</v>
      </c>
      <c r="AB1" s="4"/>
      <c r="AC1" s="3"/>
      <c r="AD1" s="75"/>
      <c r="AE1" s="22"/>
      <c r="AF1" s="75"/>
      <c r="AG1" s="75"/>
      <c r="AH1" s="75"/>
      <c r="AI1" s="75"/>
      <c r="AJ1" s="75"/>
      <c r="AK1" s="75"/>
      <c r="AL1" s="75"/>
      <c r="AM1" s="75"/>
      <c r="AN1" s="75"/>
      <c r="AO1" s="75"/>
      <c r="AP1" s="75"/>
      <c r="AQ1" s="75"/>
      <c r="AR1" s="75"/>
    </row>
    <row r="2" spans="1:44" s="174" customFormat="1" ht="17.25" customHeight="1" x14ac:dyDescent="0.25">
      <c r="A2" s="3"/>
      <c r="B2" s="4"/>
      <c r="C2" s="175" t="s">
        <v>40</v>
      </c>
      <c r="D2" s="75">
        <f>ABS(IF(E17&lt;H17,E17,H17)+1)</f>
        <v>10</v>
      </c>
      <c r="E2" s="75" t="str">
        <f>IF(D2=10,"F"," ")</f>
        <v>F</v>
      </c>
      <c r="F2" s="29" t="str">
        <f>IF(E17="Top","Bottom", IF(E17&lt;H17, C17, F17))</f>
        <v>Bottom</v>
      </c>
      <c r="G2" s="4"/>
      <c r="H2" s="3"/>
      <c r="I2" s="4"/>
      <c r="J2" s="175" t="s">
        <v>40</v>
      </c>
      <c r="K2" s="75">
        <f>ABS(IF(L17&lt;O17,L17,O17)+1)</f>
        <v>10</v>
      </c>
      <c r="L2" s="75" t="str">
        <f>IF(K2=10,"F"," ")</f>
        <v>F</v>
      </c>
      <c r="M2" s="29" t="str">
        <f>IF(L17="Top","Bottom", IF(L17&lt;O17, J17, M17))</f>
        <v>Bottom</v>
      </c>
      <c r="N2" s="4"/>
      <c r="O2" s="3"/>
      <c r="P2" s="4"/>
      <c r="Q2" s="175" t="s">
        <v>40</v>
      </c>
      <c r="R2" s="75">
        <f>ABS(IF(S17&lt;V17,S17,V17)+1)</f>
        <v>10</v>
      </c>
      <c r="S2" s="75" t="str">
        <f>IF(R2=10,"F"," ")</f>
        <v>F</v>
      </c>
      <c r="T2" s="29" t="str">
        <f>IF(S17="Top","Bottom", IF(S17&lt;V17, Q17, T17))</f>
        <v>Bottom</v>
      </c>
      <c r="U2" s="4"/>
      <c r="V2" s="3"/>
      <c r="W2" s="4"/>
      <c r="X2" s="175" t="s">
        <v>40</v>
      </c>
      <c r="Y2" s="75">
        <f>ABS(IF(Z17&lt;AC17,Z17,AC17)+1)</f>
        <v>10</v>
      </c>
      <c r="Z2" s="75" t="str">
        <f>IF(Y2=10,"F"," ")</f>
        <v>F</v>
      </c>
      <c r="AA2" s="29" t="str">
        <f>IF(Z17="Top","Bottom", IF(Z17&lt;AC17, X17, AA17))</f>
        <v>Bottom</v>
      </c>
      <c r="AB2" s="4"/>
      <c r="AC2" s="3"/>
      <c r="AD2" s="75"/>
      <c r="AE2" s="75"/>
      <c r="AF2" s="75"/>
      <c r="AG2" s="75"/>
      <c r="AH2" s="75"/>
      <c r="AI2" s="75"/>
      <c r="AJ2" s="75"/>
      <c r="AK2" s="75"/>
      <c r="AL2" s="75"/>
      <c r="AM2" s="75"/>
      <c r="AN2" s="75"/>
      <c r="AO2" s="75"/>
      <c r="AP2" s="75"/>
      <c r="AQ2" s="75"/>
      <c r="AR2" s="75"/>
    </row>
    <row r="3" spans="1:44" s="174" customFormat="1" ht="18" customHeight="1" x14ac:dyDescent="0.25">
      <c r="A3" s="3"/>
      <c r="B3" s="5">
        <v>1</v>
      </c>
      <c r="C3" s="14" t="s">
        <v>15</v>
      </c>
      <c r="D3" s="79"/>
      <c r="E3" s="15"/>
      <c r="F3" s="16" t="s">
        <v>14</v>
      </c>
      <c r="G3" s="17"/>
      <c r="H3" s="3"/>
      <c r="I3" s="5">
        <v>2</v>
      </c>
      <c r="J3" s="14" t="s">
        <v>15</v>
      </c>
      <c r="K3" s="79"/>
      <c r="L3" s="15"/>
      <c r="M3" s="16" t="s">
        <v>14</v>
      </c>
      <c r="N3" s="17"/>
      <c r="O3" s="3"/>
      <c r="P3" s="5">
        <v>3</v>
      </c>
      <c r="Q3" s="14" t="s">
        <v>15</v>
      </c>
      <c r="R3" s="79"/>
      <c r="S3" s="15"/>
      <c r="T3" s="16" t="s">
        <v>14</v>
      </c>
      <c r="U3" s="17"/>
      <c r="V3" s="3"/>
      <c r="W3" s="5">
        <v>4</v>
      </c>
      <c r="X3" s="14" t="s">
        <v>15</v>
      </c>
      <c r="Y3" s="79"/>
      <c r="Z3" s="15"/>
      <c r="AA3" s="16" t="s">
        <v>14</v>
      </c>
      <c r="AB3" s="17"/>
      <c r="AC3" s="3"/>
      <c r="AD3" s="75"/>
      <c r="AE3" s="75" t="s">
        <v>41</v>
      </c>
      <c r="AF3" s="75"/>
      <c r="AG3" s="75"/>
      <c r="AH3" s="75"/>
      <c r="AI3" s="75"/>
      <c r="AJ3" s="75"/>
      <c r="AK3" s="75"/>
      <c r="AL3" s="24" t="s">
        <v>222</v>
      </c>
      <c r="AM3" s="24"/>
      <c r="AN3" s="24"/>
      <c r="AO3" s="176" t="s">
        <v>43</v>
      </c>
      <c r="AP3" s="75"/>
      <c r="AQ3" s="75"/>
      <c r="AR3" s="75"/>
    </row>
    <row r="4" spans="1:44" s="174" customFormat="1" ht="18" customHeight="1" x14ac:dyDescent="0.25">
      <c r="A4" s="77"/>
      <c r="C4" s="172"/>
      <c r="D4" s="173"/>
      <c r="E4" s="18"/>
      <c r="F4" s="17"/>
      <c r="G4" s="17"/>
      <c r="H4" s="77"/>
      <c r="I4" s="5"/>
      <c r="J4" s="172"/>
      <c r="K4" s="173"/>
      <c r="L4" s="18"/>
      <c r="M4" s="17"/>
      <c r="N4" s="17"/>
      <c r="O4" s="77"/>
      <c r="P4" s="5"/>
      <c r="Q4" s="172"/>
      <c r="R4" s="173"/>
      <c r="S4" s="18"/>
      <c r="T4" s="17"/>
      <c r="U4" s="17"/>
      <c r="V4" s="77"/>
      <c r="W4" s="5"/>
      <c r="X4" s="172"/>
      <c r="Y4" s="173"/>
      <c r="Z4" s="18"/>
      <c r="AA4" s="17"/>
      <c r="AB4" s="17"/>
      <c r="AC4" s="77"/>
      <c r="AD4" s="75">
        <v>1</v>
      </c>
      <c r="AE4" s="76" t="s">
        <v>65</v>
      </c>
      <c r="AF4" s="75"/>
      <c r="AG4" s="75"/>
      <c r="AH4" s="76" t="s">
        <v>46</v>
      </c>
      <c r="AI4" s="75"/>
      <c r="AJ4" s="75"/>
      <c r="AK4" s="75"/>
      <c r="AL4" s="76" t="s">
        <v>46</v>
      </c>
      <c r="AM4" s="30" t="s">
        <v>45</v>
      </c>
      <c r="AN4" s="76" t="s">
        <v>65</v>
      </c>
      <c r="AO4" s="31">
        <v>0.50347222222222221</v>
      </c>
      <c r="AP4" s="75"/>
      <c r="AQ4" s="75"/>
      <c r="AR4" s="75"/>
    </row>
    <row r="5" spans="1:44" s="174" customFormat="1" x14ac:dyDescent="0.25">
      <c r="A5" s="77"/>
      <c r="C5" s="82" t="str">
        <f>AL26</f>
        <v>Andrew Bacha</v>
      </c>
      <c r="D5" s="80">
        <f>SUM(D7:D16)</f>
        <v>16</v>
      </c>
      <c r="E5" s="81" t="s">
        <v>45</v>
      </c>
      <c r="F5" s="78" t="str">
        <f>AN26</f>
        <v>Mike Beimel</v>
      </c>
      <c r="G5" s="80">
        <f>SUM(G7:G16)</f>
        <v>9</v>
      </c>
      <c r="H5" s="77"/>
      <c r="I5" s="79"/>
      <c r="J5" s="78" t="str">
        <f>AL27</f>
        <v>Bucky Pollick</v>
      </c>
      <c r="K5" s="80">
        <f>SUM(K7:K16)</f>
        <v>5</v>
      </c>
      <c r="L5" s="81" t="s">
        <v>45</v>
      </c>
      <c r="M5" s="82" t="str">
        <f>AN27</f>
        <v>Tyler Daniels</v>
      </c>
      <c r="N5" s="80">
        <f>SUM(N7:N16)</f>
        <v>17</v>
      </c>
      <c r="O5" s="77"/>
      <c r="P5" s="79"/>
      <c r="Q5" s="82" t="str">
        <f>AL28</f>
        <v>Jimmy Brown</v>
      </c>
      <c r="R5" s="80">
        <f>SUM(R7:R16)</f>
        <v>12</v>
      </c>
      <c r="S5" s="81" t="s">
        <v>45</v>
      </c>
      <c r="T5" s="78" t="str">
        <f>AN28</f>
        <v>Will Higginbotham</v>
      </c>
      <c r="U5" s="80">
        <f>SUM(U7:U16)</f>
        <v>10</v>
      </c>
      <c r="V5" s="77"/>
      <c r="W5" s="79"/>
      <c r="X5" s="82" t="str">
        <f>AL29</f>
        <v>Brandon Tyra</v>
      </c>
      <c r="Y5" s="80">
        <f>SUM(Y7:Y16)</f>
        <v>18</v>
      </c>
      <c r="Z5" s="81" t="s">
        <v>45</v>
      </c>
      <c r="AA5" s="78" t="str">
        <f>AN29</f>
        <v>Jared Lemin</v>
      </c>
      <c r="AB5" s="80">
        <f>SUM(AB7:AB16)</f>
        <v>17</v>
      </c>
      <c r="AC5" s="77"/>
      <c r="AD5" s="75">
        <v>2</v>
      </c>
      <c r="AE5" s="76" t="s">
        <v>56</v>
      </c>
      <c r="AF5" s="75"/>
      <c r="AG5" s="75"/>
      <c r="AH5" s="76" t="s">
        <v>75</v>
      </c>
      <c r="AI5" s="75"/>
      <c r="AJ5" s="75"/>
      <c r="AK5" s="75"/>
      <c r="AL5" s="76" t="s">
        <v>75</v>
      </c>
      <c r="AM5" s="30" t="s">
        <v>45</v>
      </c>
      <c r="AN5" s="76" t="s">
        <v>56</v>
      </c>
      <c r="AO5" s="31">
        <v>0.56597222222222221</v>
      </c>
      <c r="AP5" s="75"/>
      <c r="AQ5" s="75"/>
      <c r="AR5" s="75"/>
    </row>
    <row r="6" spans="1:44" s="174" customFormat="1" x14ac:dyDescent="0.25">
      <c r="A6" s="77"/>
      <c r="C6" s="79"/>
      <c r="E6" s="32"/>
      <c r="F6" s="79"/>
      <c r="H6" s="77"/>
      <c r="I6" s="79"/>
      <c r="J6" s="79"/>
      <c r="L6" s="32"/>
      <c r="M6" s="79"/>
      <c r="O6" s="77"/>
      <c r="P6" s="79"/>
      <c r="Q6" s="79"/>
      <c r="S6" s="32"/>
      <c r="T6" s="79"/>
      <c r="V6" s="77"/>
      <c r="W6" s="79"/>
      <c r="X6" s="79"/>
      <c r="Z6" s="32"/>
      <c r="AA6" s="79"/>
      <c r="AC6" s="77"/>
      <c r="AD6" s="75">
        <v>3</v>
      </c>
      <c r="AE6" s="76" t="s">
        <v>76</v>
      </c>
      <c r="AF6" s="75"/>
      <c r="AG6" s="75"/>
      <c r="AH6" s="76" t="s">
        <v>62</v>
      </c>
      <c r="AI6" s="75"/>
      <c r="AJ6" s="75"/>
      <c r="AK6" s="75"/>
      <c r="AL6" s="76" t="s">
        <v>76</v>
      </c>
      <c r="AM6" s="30" t="s">
        <v>45</v>
      </c>
      <c r="AN6" s="76" t="s">
        <v>62</v>
      </c>
      <c r="AO6" s="31">
        <v>0.56597222222222221</v>
      </c>
      <c r="AP6" s="75"/>
      <c r="AQ6" s="75"/>
      <c r="AR6" s="75"/>
    </row>
    <row r="7" spans="1:44" s="174" customFormat="1" x14ac:dyDescent="0.25">
      <c r="A7" s="6"/>
      <c r="B7" s="10"/>
      <c r="C7" s="7" t="s">
        <v>51</v>
      </c>
      <c r="D7" s="7">
        <v>0</v>
      </c>
      <c r="E7" s="32"/>
      <c r="F7" s="13" t="s">
        <v>52</v>
      </c>
      <c r="G7" s="10">
        <f>IF(D2&gt;1,1,0)</f>
        <v>1</v>
      </c>
      <c r="H7" s="6"/>
      <c r="I7" s="10"/>
      <c r="J7" s="7" t="s">
        <v>51</v>
      </c>
      <c r="K7" s="7">
        <v>0</v>
      </c>
      <c r="L7" s="32"/>
      <c r="M7" s="13" t="s">
        <v>52</v>
      </c>
      <c r="N7" s="10">
        <f>IF(K2&gt;1,1,0)</f>
        <v>1</v>
      </c>
      <c r="O7" s="6"/>
      <c r="P7" s="10"/>
      <c r="Q7" s="7" t="s">
        <v>51</v>
      </c>
      <c r="R7" s="7">
        <v>0</v>
      </c>
      <c r="S7" s="32"/>
      <c r="T7" s="13" t="s">
        <v>52</v>
      </c>
      <c r="U7" s="10">
        <f>IF(R2&gt;1,1,0)</f>
        <v>1</v>
      </c>
      <c r="V7" s="6"/>
      <c r="W7" s="10"/>
      <c r="X7" s="7" t="s">
        <v>51</v>
      </c>
      <c r="Y7" s="7">
        <v>0</v>
      </c>
      <c r="Z7" s="32"/>
      <c r="AA7" s="13" t="s">
        <v>52</v>
      </c>
      <c r="AB7" s="10">
        <f>IF(Y2&gt;1,1,0)</f>
        <v>1</v>
      </c>
      <c r="AC7" s="6"/>
      <c r="AD7" s="75">
        <v>4</v>
      </c>
      <c r="AE7" s="33" t="s">
        <v>44</v>
      </c>
      <c r="AF7" s="75"/>
      <c r="AG7" s="75"/>
      <c r="AH7" s="33" t="s">
        <v>63</v>
      </c>
      <c r="AI7" s="75"/>
      <c r="AJ7" s="75"/>
      <c r="AK7" s="75"/>
      <c r="AL7" s="33" t="s">
        <v>63</v>
      </c>
      <c r="AM7" s="34" t="s">
        <v>45</v>
      </c>
      <c r="AN7" s="33" t="s">
        <v>44</v>
      </c>
      <c r="AO7" s="35">
        <v>0.56597222222222221</v>
      </c>
      <c r="AP7" s="75"/>
      <c r="AQ7" s="75"/>
      <c r="AR7" s="75"/>
    </row>
    <row r="8" spans="1:44" s="174" customFormat="1" x14ac:dyDescent="0.25">
      <c r="A8" s="6"/>
      <c r="B8" s="8">
        <v>4</v>
      </c>
      <c r="C8" s="25" t="s">
        <v>69</v>
      </c>
      <c r="D8" s="36">
        <f>_xlfn.IFNA(IF(MATCH(C8,$AE$4:$AE$19, 0)&gt;0, $B8), 0)</f>
        <v>4</v>
      </c>
      <c r="E8" s="32">
        <f>COUNTIF($AE$4:$AE$35,C8)</f>
        <v>1</v>
      </c>
      <c r="F8" s="25" t="s">
        <v>66</v>
      </c>
      <c r="G8" s="36">
        <f>_xlfn.IFNA(IF(MATCH(F8,$AE$4:$AE$19, 0)&gt;0, $B8), 0)</f>
        <v>0</v>
      </c>
      <c r="H8" s="37">
        <f>COUNTIF($AE$4:$AE$35,F8)</f>
        <v>1</v>
      </c>
      <c r="I8" s="8">
        <v>4</v>
      </c>
      <c r="J8" s="25" t="s">
        <v>73</v>
      </c>
      <c r="K8" s="36">
        <f>_xlfn.IFNA(IF(MATCH(J8,$AE$4:$AE$19, 0)&gt;0, $B8), 0)</f>
        <v>0</v>
      </c>
      <c r="L8" s="32">
        <f>COUNTIF($AE$4:$AE$35,J8)</f>
        <v>1</v>
      </c>
      <c r="M8" s="25" t="s">
        <v>59</v>
      </c>
      <c r="N8" s="36">
        <f>_xlfn.IFNA(IF(MATCH(M8,$AE$4:$AE$19, 0)&gt;0, $B8), 0)</f>
        <v>4</v>
      </c>
      <c r="O8" s="37">
        <f>COUNTIF($AE$4:$AE$35,M8)</f>
        <v>1</v>
      </c>
      <c r="P8" s="8">
        <v>4</v>
      </c>
      <c r="Q8" s="25" t="s">
        <v>61</v>
      </c>
      <c r="R8" s="36">
        <f>_xlfn.IFNA(IF(MATCH(Q8,$AE$4:$AE$19, 0)&gt;0, $B8), 0)</f>
        <v>4</v>
      </c>
      <c r="S8" s="32">
        <f>COUNTIF($AE$4:$AE$35,Q8)</f>
        <v>1</v>
      </c>
      <c r="T8" s="25" t="s">
        <v>64</v>
      </c>
      <c r="U8" s="36">
        <f>_xlfn.IFNA(IF(MATCH(T8,$AE$4:$AE$19, 0)&gt;0, $B8), 0)</f>
        <v>0</v>
      </c>
      <c r="V8" s="37">
        <f>COUNTIF($AE$4:$AE$35,T8)</f>
        <v>1</v>
      </c>
      <c r="W8" s="8">
        <v>4</v>
      </c>
      <c r="X8" s="25" t="s">
        <v>61</v>
      </c>
      <c r="Y8" s="36">
        <f>_xlfn.IFNA(IF(MATCH(X8,$AE$4:$AE$19, 0)&gt;0, $B8), 0)</f>
        <v>4</v>
      </c>
      <c r="Z8" s="32">
        <f>COUNTIF($AE$4:$AE$35,X8)</f>
        <v>1</v>
      </c>
      <c r="AA8" s="25" t="s">
        <v>66</v>
      </c>
      <c r="AB8" s="36">
        <f>_xlfn.IFNA(IF(MATCH(AA8,$AE$4:$AE$19, 0)&gt;0, $B8), 0)</f>
        <v>0</v>
      </c>
      <c r="AC8" s="37">
        <f>COUNTIF($AE$4:$AE$35,AA8)</f>
        <v>1</v>
      </c>
      <c r="AD8" s="75">
        <v>5</v>
      </c>
      <c r="AE8" s="33" t="s">
        <v>61</v>
      </c>
      <c r="AF8" s="75"/>
      <c r="AG8" s="75"/>
      <c r="AH8" s="33" t="s">
        <v>54</v>
      </c>
      <c r="AI8" s="75"/>
      <c r="AJ8" s="75"/>
      <c r="AK8" s="75"/>
      <c r="AL8" s="33" t="s">
        <v>61</v>
      </c>
      <c r="AM8" s="34" t="s">
        <v>45</v>
      </c>
      <c r="AN8" s="33" t="s">
        <v>54</v>
      </c>
      <c r="AO8" s="35">
        <v>0.56597222222222221</v>
      </c>
      <c r="AP8" s="75"/>
      <c r="AQ8" s="75"/>
      <c r="AR8" s="75"/>
    </row>
    <row r="9" spans="1:44" s="174" customFormat="1" x14ac:dyDescent="0.25">
      <c r="A9" s="6"/>
      <c r="B9" s="8">
        <v>3</v>
      </c>
      <c r="C9" s="25" t="s">
        <v>61</v>
      </c>
      <c r="D9" s="36">
        <f t="shared" ref="D9:D16" si="0">_xlfn.IFNA(IF(MATCH(C9,$AE$4:$AE$19, 0)&gt;0, $B9), 0)</f>
        <v>3</v>
      </c>
      <c r="E9" s="32">
        <f t="shared" ref="E9:E16" si="1">COUNTIF($AE$4:$AE$35,C9)</f>
        <v>1</v>
      </c>
      <c r="F9" s="25" t="s">
        <v>63</v>
      </c>
      <c r="G9" s="36">
        <f t="shared" ref="G9:G16" si="2">_xlfn.IFNA(IF(MATCH(F9,$AE$4:$AE$19, 0)&gt;0, $B9), 0)</f>
        <v>0</v>
      </c>
      <c r="H9" s="37">
        <f t="shared" ref="H9:H16" si="3">COUNTIF($AE$4:$AE$35,F9)</f>
        <v>1</v>
      </c>
      <c r="I9" s="8">
        <v>3</v>
      </c>
      <c r="J9" s="25" t="s">
        <v>63</v>
      </c>
      <c r="K9" s="36">
        <f t="shared" ref="K9:K16" si="4">_xlfn.IFNA(IF(MATCH(J9,$AE$4:$AE$19, 0)&gt;0, $B9), 0)</f>
        <v>0</v>
      </c>
      <c r="L9" s="32">
        <f t="shared" ref="L9:L16" si="5">COUNTIF($AE$4:$AE$35,J9)</f>
        <v>1</v>
      </c>
      <c r="M9" s="25" t="s">
        <v>61</v>
      </c>
      <c r="N9" s="36">
        <f t="shared" ref="N9:N16" si="6">_xlfn.IFNA(IF(MATCH(M9,$AE$4:$AE$19, 0)&gt;0, $B9), 0)</f>
        <v>3</v>
      </c>
      <c r="O9" s="37">
        <f t="shared" ref="O9:O16" si="7">COUNTIF($AE$4:$AE$35,M9)</f>
        <v>1</v>
      </c>
      <c r="P9" s="8">
        <v>3</v>
      </c>
      <c r="Q9" s="25" t="s">
        <v>59</v>
      </c>
      <c r="R9" s="36">
        <f t="shared" ref="R9:R16" si="8">_xlfn.IFNA(IF(MATCH(Q9,$AE$4:$AE$19, 0)&gt;0, $B9), 0)</f>
        <v>3</v>
      </c>
      <c r="S9" s="32">
        <f t="shared" ref="S9:S16" si="9">COUNTIF($AE$4:$AE$35,Q9)</f>
        <v>1</v>
      </c>
      <c r="T9" s="25" t="s">
        <v>61</v>
      </c>
      <c r="U9" s="36">
        <f t="shared" ref="U9:U16" si="10">_xlfn.IFNA(IF(MATCH(T9,$AE$4:$AE$19, 0)&gt;0, $B9), 0)</f>
        <v>3</v>
      </c>
      <c r="V9" s="37">
        <f t="shared" ref="V9:V16" si="11">COUNTIF($AE$4:$AE$35,T9)</f>
        <v>1</v>
      </c>
      <c r="W9" s="8">
        <v>3</v>
      </c>
      <c r="X9" s="25" t="s">
        <v>59</v>
      </c>
      <c r="Y9" s="36">
        <f t="shared" ref="Y9:Y16" si="12">_xlfn.IFNA(IF(MATCH(X9,$AE$4:$AE$19, 0)&gt;0, $B9), 0)</f>
        <v>3</v>
      </c>
      <c r="Z9" s="32">
        <f t="shared" ref="Z9:Z16" si="13">COUNTIF($AE$4:$AE$35,X9)</f>
        <v>1</v>
      </c>
      <c r="AA9" s="25" t="s">
        <v>59</v>
      </c>
      <c r="AB9" s="36">
        <f t="shared" ref="AB9:AB16" si="14">_xlfn.IFNA(IF(MATCH(AA9,$AE$4:$AE$19, 0)&gt;0, $B9), 0)</f>
        <v>3</v>
      </c>
      <c r="AC9" s="37">
        <f t="shared" ref="AC9:AC16" si="15">COUNTIF($AE$4:$AE$35,AA9)</f>
        <v>1</v>
      </c>
      <c r="AD9" s="75">
        <v>6</v>
      </c>
      <c r="AE9" s="76" t="s">
        <v>67</v>
      </c>
      <c r="AF9" s="75"/>
      <c r="AG9" s="75"/>
      <c r="AH9" s="76" t="s">
        <v>71</v>
      </c>
      <c r="AI9" s="75"/>
      <c r="AJ9" s="75"/>
      <c r="AK9" s="75"/>
      <c r="AL9" s="76" t="s">
        <v>67</v>
      </c>
      <c r="AM9" s="30" t="s">
        <v>45</v>
      </c>
      <c r="AN9" s="76" t="s">
        <v>71</v>
      </c>
      <c r="AO9" s="31">
        <v>0.56597222222222221</v>
      </c>
      <c r="AP9" s="75"/>
      <c r="AQ9" s="75"/>
      <c r="AR9" s="75"/>
    </row>
    <row r="10" spans="1:44" s="174" customFormat="1" x14ac:dyDescent="0.25">
      <c r="A10" s="6"/>
      <c r="B10" s="8">
        <v>2</v>
      </c>
      <c r="C10" s="25" t="s">
        <v>44</v>
      </c>
      <c r="D10" s="36">
        <f t="shared" si="0"/>
        <v>2</v>
      </c>
      <c r="E10" s="32">
        <f t="shared" si="1"/>
        <v>1</v>
      </c>
      <c r="F10" s="25" t="s">
        <v>48</v>
      </c>
      <c r="G10" s="36">
        <f t="shared" si="2"/>
        <v>2</v>
      </c>
      <c r="H10" s="37">
        <f t="shared" si="3"/>
        <v>1</v>
      </c>
      <c r="I10" s="8">
        <v>2</v>
      </c>
      <c r="J10" s="25" t="s">
        <v>69</v>
      </c>
      <c r="K10" s="36">
        <f t="shared" si="4"/>
        <v>2</v>
      </c>
      <c r="L10" s="32">
        <f t="shared" si="5"/>
        <v>1</v>
      </c>
      <c r="M10" s="25" t="s">
        <v>64</v>
      </c>
      <c r="N10" s="36">
        <f t="shared" si="6"/>
        <v>0</v>
      </c>
      <c r="O10" s="37">
        <f t="shared" si="7"/>
        <v>1</v>
      </c>
      <c r="P10" s="8">
        <v>2</v>
      </c>
      <c r="Q10" s="25" t="s">
        <v>69</v>
      </c>
      <c r="R10" s="36">
        <f t="shared" si="8"/>
        <v>2</v>
      </c>
      <c r="S10" s="32">
        <f t="shared" si="9"/>
        <v>1</v>
      </c>
      <c r="T10" s="25" t="s">
        <v>69</v>
      </c>
      <c r="U10" s="36">
        <f t="shared" si="10"/>
        <v>2</v>
      </c>
      <c r="V10" s="37">
        <f t="shared" si="11"/>
        <v>1</v>
      </c>
      <c r="W10" s="8">
        <v>2</v>
      </c>
      <c r="X10" s="25" t="s">
        <v>64</v>
      </c>
      <c r="Y10" s="36">
        <f t="shared" si="12"/>
        <v>0</v>
      </c>
      <c r="Z10" s="32">
        <f t="shared" si="13"/>
        <v>1</v>
      </c>
      <c r="AA10" s="25" t="s">
        <v>61</v>
      </c>
      <c r="AB10" s="36">
        <f t="shared" si="14"/>
        <v>2</v>
      </c>
      <c r="AC10" s="37">
        <f t="shared" si="15"/>
        <v>1</v>
      </c>
      <c r="AD10" s="75">
        <v>7</v>
      </c>
      <c r="AE10" s="33" t="s">
        <v>48</v>
      </c>
      <c r="AF10" s="75"/>
      <c r="AG10" s="75"/>
      <c r="AH10" s="33" t="s">
        <v>64</v>
      </c>
      <c r="AI10" s="75"/>
      <c r="AJ10" s="75"/>
      <c r="AK10" s="75"/>
      <c r="AL10" s="33" t="s">
        <v>64</v>
      </c>
      <c r="AM10" s="34" t="s">
        <v>45</v>
      </c>
      <c r="AN10" s="33" t="s">
        <v>48</v>
      </c>
      <c r="AO10" s="35">
        <v>0.56944444444444442</v>
      </c>
      <c r="AP10" s="75"/>
      <c r="AQ10" s="75"/>
      <c r="AR10" s="75"/>
    </row>
    <row r="11" spans="1:44" s="174" customFormat="1" x14ac:dyDescent="0.25">
      <c r="A11" s="6"/>
      <c r="B11" s="8">
        <v>1</v>
      </c>
      <c r="C11" s="25" t="s">
        <v>64</v>
      </c>
      <c r="D11" s="36">
        <f t="shared" si="0"/>
        <v>0</v>
      </c>
      <c r="E11" s="32">
        <f t="shared" si="1"/>
        <v>1</v>
      </c>
      <c r="F11" s="25" t="s">
        <v>73</v>
      </c>
      <c r="G11" s="36">
        <f t="shared" si="2"/>
        <v>0</v>
      </c>
      <c r="H11" s="37">
        <f t="shared" si="3"/>
        <v>1</v>
      </c>
      <c r="I11" s="8">
        <v>1</v>
      </c>
      <c r="J11" s="25" t="s">
        <v>61</v>
      </c>
      <c r="K11" s="36">
        <f t="shared" si="4"/>
        <v>1</v>
      </c>
      <c r="L11" s="32">
        <f t="shared" si="5"/>
        <v>1</v>
      </c>
      <c r="M11" s="25" t="s">
        <v>63</v>
      </c>
      <c r="N11" s="36">
        <f t="shared" si="6"/>
        <v>0</v>
      </c>
      <c r="O11" s="37">
        <f t="shared" si="7"/>
        <v>1</v>
      </c>
      <c r="P11" s="8">
        <v>1</v>
      </c>
      <c r="Q11" s="25" t="s">
        <v>48</v>
      </c>
      <c r="R11" s="36">
        <f t="shared" si="8"/>
        <v>1</v>
      </c>
      <c r="S11" s="32">
        <f t="shared" si="9"/>
        <v>1</v>
      </c>
      <c r="T11" s="25" t="s">
        <v>59</v>
      </c>
      <c r="U11" s="36">
        <f t="shared" si="10"/>
        <v>1</v>
      </c>
      <c r="V11" s="37">
        <f t="shared" si="11"/>
        <v>1</v>
      </c>
      <c r="W11" s="8">
        <v>1</v>
      </c>
      <c r="X11" s="25" t="s">
        <v>69</v>
      </c>
      <c r="Y11" s="36">
        <f t="shared" si="12"/>
        <v>1</v>
      </c>
      <c r="Z11" s="32">
        <f t="shared" si="13"/>
        <v>1</v>
      </c>
      <c r="AA11" s="25" t="s">
        <v>64</v>
      </c>
      <c r="AB11" s="36">
        <f t="shared" si="14"/>
        <v>0</v>
      </c>
      <c r="AC11" s="37">
        <f t="shared" si="15"/>
        <v>1</v>
      </c>
      <c r="AD11" s="75">
        <v>8</v>
      </c>
      <c r="AE11" s="76" t="s">
        <v>47</v>
      </c>
      <c r="AF11" s="75"/>
      <c r="AG11" s="75"/>
      <c r="AH11" s="76" t="s">
        <v>55</v>
      </c>
      <c r="AI11" s="75"/>
      <c r="AJ11" s="75"/>
      <c r="AK11" s="75"/>
      <c r="AL11" s="76" t="s">
        <v>47</v>
      </c>
      <c r="AM11" s="30" t="s">
        <v>45</v>
      </c>
      <c r="AN11" s="76" t="s">
        <v>55</v>
      </c>
      <c r="AO11" s="31">
        <v>0.56944444444444442</v>
      </c>
      <c r="AP11" s="75"/>
      <c r="AQ11" s="75"/>
      <c r="AR11" s="75"/>
    </row>
    <row r="12" spans="1:44" s="174" customFormat="1" x14ac:dyDescent="0.25">
      <c r="A12" s="6"/>
      <c r="B12" s="9">
        <v>4</v>
      </c>
      <c r="C12" s="73" t="s">
        <v>72</v>
      </c>
      <c r="D12" s="36">
        <f t="shared" si="0"/>
        <v>4</v>
      </c>
      <c r="E12" s="32">
        <f t="shared" si="1"/>
        <v>1</v>
      </c>
      <c r="F12" s="72" t="s">
        <v>66</v>
      </c>
      <c r="G12" s="36">
        <f t="shared" si="2"/>
        <v>0</v>
      </c>
      <c r="H12" s="37">
        <f t="shared" si="3"/>
        <v>1</v>
      </c>
      <c r="I12" s="9">
        <v>4</v>
      </c>
      <c r="J12" s="71" t="s">
        <v>64</v>
      </c>
      <c r="K12" s="36">
        <f t="shared" si="4"/>
        <v>0</v>
      </c>
      <c r="L12" s="32">
        <f t="shared" si="5"/>
        <v>1</v>
      </c>
      <c r="M12" s="72" t="s">
        <v>65</v>
      </c>
      <c r="N12" s="36">
        <f t="shared" si="6"/>
        <v>4</v>
      </c>
      <c r="O12" s="37">
        <f t="shared" si="7"/>
        <v>1</v>
      </c>
      <c r="P12" s="9">
        <v>4</v>
      </c>
      <c r="Q12" s="72" t="s">
        <v>66</v>
      </c>
      <c r="R12" s="36">
        <f t="shared" si="8"/>
        <v>0</v>
      </c>
      <c r="S12" s="32">
        <f t="shared" si="9"/>
        <v>1</v>
      </c>
      <c r="T12" s="72" t="s">
        <v>64</v>
      </c>
      <c r="U12" s="36">
        <f t="shared" si="10"/>
        <v>0</v>
      </c>
      <c r="V12" s="37">
        <f t="shared" si="11"/>
        <v>1</v>
      </c>
      <c r="W12" s="9">
        <v>4</v>
      </c>
      <c r="X12" s="72" t="s">
        <v>60</v>
      </c>
      <c r="Y12" s="36">
        <f t="shared" si="12"/>
        <v>4</v>
      </c>
      <c r="Z12" s="32">
        <f t="shared" si="13"/>
        <v>1</v>
      </c>
      <c r="AA12" s="72" t="s">
        <v>56</v>
      </c>
      <c r="AB12" s="36">
        <f t="shared" si="14"/>
        <v>4</v>
      </c>
      <c r="AC12" s="37">
        <f t="shared" si="15"/>
        <v>1</v>
      </c>
      <c r="AD12" s="75">
        <v>9</v>
      </c>
      <c r="AE12" s="76" t="s">
        <v>60</v>
      </c>
      <c r="AF12" s="75"/>
      <c r="AG12" s="75"/>
      <c r="AH12" s="76" t="s">
        <v>68</v>
      </c>
      <c r="AI12" s="75"/>
      <c r="AJ12" s="75"/>
      <c r="AK12" s="75"/>
      <c r="AL12" s="76" t="s">
        <v>60</v>
      </c>
      <c r="AM12" s="30" t="s">
        <v>45</v>
      </c>
      <c r="AN12" s="76" t="s">
        <v>68</v>
      </c>
      <c r="AO12" s="31">
        <v>0.56944444444444442</v>
      </c>
      <c r="AP12" s="75"/>
      <c r="AQ12" s="75"/>
      <c r="AR12" s="75"/>
    </row>
    <row r="13" spans="1:44" s="174" customFormat="1" x14ac:dyDescent="0.25">
      <c r="A13" s="6"/>
      <c r="B13" s="9">
        <v>3</v>
      </c>
      <c r="C13" s="73" t="s">
        <v>59</v>
      </c>
      <c r="D13" s="36">
        <f t="shared" si="0"/>
        <v>3</v>
      </c>
      <c r="E13" s="32">
        <f t="shared" si="1"/>
        <v>1</v>
      </c>
      <c r="F13" s="72" t="s">
        <v>67</v>
      </c>
      <c r="G13" s="36">
        <f t="shared" si="2"/>
        <v>3</v>
      </c>
      <c r="H13" s="37">
        <f t="shared" si="3"/>
        <v>1</v>
      </c>
      <c r="I13" s="9">
        <v>3</v>
      </c>
      <c r="J13" s="71" t="s">
        <v>71</v>
      </c>
      <c r="K13" s="36">
        <f t="shared" si="4"/>
        <v>0</v>
      </c>
      <c r="L13" s="32">
        <f t="shared" si="5"/>
        <v>1</v>
      </c>
      <c r="M13" s="72" t="s">
        <v>60</v>
      </c>
      <c r="N13" s="36">
        <f t="shared" si="6"/>
        <v>3</v>
      </c>
      <c r="O13" s="37">
        <f t="shared" si="7"/>
        <v>1</v>
      </c>
      <c r="P13" s="9">
        <v>3</v>
      </c>
      <c r="Q13" s="72" t="s">
        <v>58</v>
      </c>
      <c r="R13" s="36">
        <f t="shared" si="8"/>
        <v>0</v>
      </c>
      <c r="S13" s="32">
        <f t="shared" si="9"/>
        <v>1</v>
      </c>
      <c r="T13" s="72" t="s">
        <v>61</v>
      </c>
      <c r="U13" s="36">
        <f t="shared" si="10"/>
        <v>3</v>
      </c>
      <c r="V13" s="37">
        <f t="shared" si="11"/>
        <v>1</v>
      </c>
      <c r="W13" s="9">
        <v>3</v>
      </c>
      <c r="X13" s="72" t="s">
        <v>61</v>
      </c>
      <c r="Y13" s="36">
        <f t="shared" si="12"/>
        <v>3</v>
      </c>
      <c r="Z13" s="32">
        <f t="shared" si="13"/>
        <v>1</v>
      </c>
      <c r="AA13" s="72" t="s">
        <v>70</v>
      </c>
      <c r="AB13" s="36">
        <f t="shared" si="14"/>
        <v>3</v>
      </c>
      <c r="AC13" s="37">
        <f t="shared" si="15"/>
        <v>1</v>
      </c>
      <c r="AD13" s="75">
        <v>10</v>
      </c>
      <c r="AE13" s="76" t="s">
        <v>50</v>
      </c>
      <c r="AF13" s="75"/>
      <c r="AG13" s="75"/>
      <c r="AH13" s="76" t="s">
        <v>58</v>
      </c>
      <c r="AI13" s="75"/>
      <c r="AJ13" s="75"/>
      <c r="AK13" s="75"/>
      <c r="AL13" s="76" t="s">
        <v>58</v>
      </c>
      <c r="AM13" s="30" t="s">
        <v>45</v>
      </c>
      <c r="AN13" s="76" t="s">
        <v>50</v>
      </c>
      <c r="AO13" s="31">
        <v>0.59027777777777801</v>
      </c>
      <c r="AP13" s="75"/>
      <c r="AQ13" s="75"/>
      <c r="AR13" s="75"/>
    </row>
    <row r="14" spans="1:44" s="174" customFormat="1" x14ac:dyDescent="0.25">
      <c r="A14" s="6"/>
      <c r="B14" s="9">
        <v>2</v>
      </c>
      <c r="C14" s="73" t="s">
        <v>49</v>
      </c>
      <c r="D14" s="36">
        <f t="shared" si="0"/>
        <v>0</v>
      </c>
      <c r="E14" s="32">
        <f t="shared" si="1"/>
        <v>1</v>
      </c>
      <c r="F14" s="72" t="s">
        <v>48</v>
      </c>
      <c r="G14" s="36">
        <f t="shared" si="2"/>
        <v>2</v>
      </c>
      <c r="H14" s="37">
        <f t="shared" si="3"/>
        <v>1</v>
      </c>
      <c r="I14" s="9">
        <v>2</v>
      </c>
      <c r="J14" s="71" t="s">
        <v>58</v>
      </c>
      <c r="K14" s="36">
        <f t="shared" si="4"/>
        <v>0</v>
      </c>
      <c r="L14" s="32">
        <f t="shared" si="5"/>
        <v>1</v>
      </c>
      <c r="M14" s="72" t="s">
        <v>75</v>
      </c>
      <c r="N14" s="36">
        <f t="shared" si="6"/>
        <v>0</v>
      </c>
      <c r="O14" s="37">
        <f t="shared" si="7"/>
        <v>1</v>
      </c>
      <c r="P14" s="9">
        <v>2</v>
      </c>
      <c r="Q14" s="72" t="s">
        <v>54</v>
      </c>
      <c r="R14" s="36">
        <f t="shared" si="8"/>
        <v>0</v>
      </c>
      <c r="S14" s="32">
        <f t="shared" si="9"/>
        <v>1</v>
      </c>
      <c r="T14" s="72" t="s">
        <v>63</v>
      </c>
      <c r="U14" s="36">
        <f t="shared" si="10"/>
        <v>0</v>
      </c>
      <c r="V14" s="37">
        <f t="shared" si="11"/>
        <v>1</v>
      </c>
      <c r="W14" s="9">
        <v>2</v>
      </c>
      <c r="X14" s="72" t="s">
        <v>50</v>
      </c>
      <c r="Y14" s="36">
        <f t="shared" si="12"/>
        <v>2</v>
      </c>
      <c r="Z14" s="32">
        <f t="shared" si="13"/>
        <v>1</v>
      </c>
      <c r="AA14" s="72" t="s">
        <v>60</v>
      </c>
      <c r="AB14" s="36">
        <f t="shared" si="14"/>
        <v>2</v>
      </c>
      <c r="AC14" s="37">
        <f t="shared" si="15"/>
        <v>1</v>
      </c>
      <c r="AD14" s="75">
        <v>11</v>
      </c>
      <c r="AE14" s="76" t="s">
        <v>70</v>
      </c>
      <c r="AF14" s="75"/>
      <c r="AG14" s="75"/>
      <c r="AH14" s="76" t="s">
        <v>49</v>
      </c>
      <c r="AI14" s="75"/>
      <c r="AJ14" s="75"/>
      <c r="AK14" s="75"/>
      <c r="AL14" s="76" t="s">
        <v>49</v>
      </c>
      <c r="AM14" s="30" t="s">
        <v>45</v>
      </c>
      <c r="AN14" s="76" t="s">
        <v>70</v>
      </c>
      <c r="AO14" s="31">
        <v>0.59027777777777801</v>
      </c>
      <c r="AP14" s="75"/>
      <c r="AQ14" s="75"/>
      <c r="AR14" s="75"/>
    </row>
    <row r="15" spans="1:44" s="174" customFormat="1" x14ac:dyDescent="0.25">
      <c r="A15" s="6"/>
      <c r="B15" s="9">
        <v>1</v>
      </c>
      <c r="C15" s="73" t="s">
        <v>66</v>
      </c>
      <c r="D15" s="36">
        <f t="shared" si="0"/>
        <v>0</v>
      </c>
      <c r="E15" s="32">
        <f t="shared" si="1"/>
        <v>1</v>
      </c>
      <c r="F15" s="72" t="s">
        <v>73</v>
      </c>
      <c r="G15" s="36">
        <f t="shared" si="2"/>
        <v>0</v>
      </c>
      <c r="H15" s="37">
        <f t="shared" si="3"/>
        <v>1</v>
      </c>
      <c r="I15" s="9">
        <v>1</v>
      </c>
      <c r="J15" s="71" t="s">
        <v>69</v>
      </c>
      <c r="K15" s="36">
        <f t="shared" si="4"/>
        <v>1</v>
      </c>
      <c r="L15" s="32">
        <f t="shared" si="5"/>
        <v>1</v>
      </c>
      <c r="M15" s="72" t="s">
        <v>69</v>
      </c>
      <c r="N15" s="36">
        <f t="shared" si="6"/>
        <v>1</v>
      </c>
      <c r="O15" s="37">
        <f t="shared" si="7"/>
        <v>1</v>
      </c>
      <c r="P15" s="9">
        <v>1</v>
      </c>
      <c r="Q15" s="72" t="s">
        <v>61</v>
      </c>
      <c r="R15" s="36">
        <f t="shared" si="8"/>
        <v>1</v>
      </c>
      <c r="S15" s="32">
        <f t="shared" si="9"/>
        <v>1</v>
      </c>
      <c r="T15" s="72" t="s">
        <v>75</v>
      </c>
      <c r="U15" s="36">
        <f t="shared" si="10"/>
        <v>0</v>
      </c>
      <c r="V15" s="37">
        <f t="shared" si="11"/>
        <v>1</v>
      </c>
      <c r="W15" s="9">
        <v>1</v>
      </c>
      <c r="X15" s="72" t="s">
        <v>71</v>
      </c>
      <c r="Y15" s="36">
        <f t="shared" si="12"/>
        <v>0</v>
      </c>
      <c r="Z15" s="32">
        <f t="shared" si="13"/>
        <v>1</v>
      </c>
      <c r="AA15" s="72" t="s">
        <v>59</v>
      </c>
      <c r="AB15" s="36">
        <f t="shared" si="14"/>
        <v>1</v>
      </c>
      <c r="AC15" s="37">
        <f t="shared" si="15"/>
        <v>1</v>
      </c>
      <c r="AD15" s="75">
        <v>12</v>
      </c>
      <c r="AE15" s="76" t="s">
        <v>72</v>
      </c>
      <c r="AF15" s="75"/>
      <c r="AG15" s="75"/>
      <c r="AH15" s="76" t="s">
        <v>74</v>
      </c>
      <c r="AI15" s="75"/>
      <c r="AJ15" s="75"/>
      <c r="AK15" s="75"/>
      <c r="AL15" s="76" t="s">
        <v>72</v>
      </c>
      <c r="AM15" s="30" t="s">
        <v>45</v>
      </c>
      <c r="AN15" s="76" t="s">
        <v>74</v>
      </c>
      <c r="AO15" s="31">
        <v>0.63194444444444497</v>
      </c>
      <c r="AP15" s="75"/>
      <c r="AQ15" s="75"/>
      <c r="AR15" s="75"/>
    </row>
    <row r="16" spans="1:44" s="174" customFormat="1" x14ac:dyDescent="0.25">
      <c r="A16" s="6"/>
      <c r="B16" s="9">
        <v>1</v>
      </c>
      <c r="C16" s="73" t="s">
        <v>58</v>
      </c>
      <c r="D16" s="36">
        <f t="shared" si="0"/>
        <v>0</v>
      </c>
      <c r="E16" s="32">
        <f t="shared" si="1"/>
        <v>1</v>
      </c>
      <c r="F16" s="72" t="s">
        <v>76</v>
      </c>
      <c r="G16" s="36">
        <f t="shared" si="2"/>
        <v>1</v>
      </c>
      <c r="H16" s="37">
        <f t="shared" si="3"/>
        <v>1</v>
      </c>
      <c r="I16" s="9">
        <v>1</v>
      </c>
      <c r="J16" s="71" t="s">
        <v>47</v>
      </c>
      <c r="K16" s="36">
        <f t="shared" si="4"/>
        <v>1</v>
      </c>
      <c r="L16" s="32">
        <f t="shared" si="5"/>
        <v>1</v>
      </c>
      <c r="M16" s="72" t="s">
        <v>47</v>
      </c>
      <c r="N16" s="36">
        <f t="shared" si="6"/>
        <v>1</v>
      </c>
      <c r="O16" s="37">
        <f t="shared" si="7"/>
        <v>1</v>
      </c>
      <c r="P16" s="9">
        <v>1</v>
      </c>
      <c r="Q16" s="72" t="s">
        <v>48</v>
      </c>
      <c r="R16" s="36">
        <f t="shared" si="8"/>
        <v>1</v>
      </c>
      <c r="S16" s="32">
        <f t="shared" si="9"/>
        <v>1</v>
      </c>
      <c r="T16" s="72" t="s">
        <v>74</v>
      </c>
      <c r="U16" s="36">
        <f t="shared" si="10"/>
        <v>0</v>
      </c>
      <c r="V16" s="37">
        <f t="shared" si="11"/>
        <v>1</v>
      </c>
      <c r="W16" s="9">
        <v>1</v>
      </c>
      <c r="X16" s="72" t="s">
        <v>44</v>
      </c>
      <c r="Y16" s="36">
        <f t="shared" si="12"/>
        <v>1</v>
      </c>
      <c r="Z16" s="32">
        <f t="shared" si="13"/>
        <v>1</v>
      </c>
      <c r="AA16" s="72" t="s">
        <v>76</v>
      </c>
      <c r="AB16" s="36">
        <f t="shared" si="14"/>
        <v>1</v>
      </c>
      <c r="AC16" s="37">
        <f t="shared" si="15"/>
        <v>1</v>
      </c>
      <c r="AD16" s="75">
        <v>13</v>
      </c>
      <c r="AE16" s="33" t="s">
        <v>69</v>
      </c>
      <c r="AF16" s="75"/>
      <c r="AG16" s="75"/>
      <c r="AH16" s="33" t="s">
        <v>66</v>
      </c>
      <c r="AI16" s="75"/>
      <c r="AJ16" s="75"/>
      <c r="AK16" s="75"/>
      <c r="AL16" s="33" t="s">
        <v>69</v>
      </c>
      <c r="AM16" s="34" t="s">
        <v>45</v>
      </c>
      <c r="AN16" s="33" t="s">
        <v>66</v>
      </c>
      <c r="AO16" s="35">
        <v>0.67152777777777783</v>
      </c>
      <c r="AP16" s="75"/>
      <c r="AQ16" s="75"/>
      <c r="AR16" s="75"/>
    </row>
    <row r="17" spans="1:44" s="174" customFormat="1" x14ac:dyDescent="0.25">
      <c r="A17" s="77"/>
      <c r="B17" s="78"/>
      <c r="C17" s="11" t="s">
        <v>77</v>
      </c>
      <c r="D17" s="11"/>
      <c r="E17" s="11">
        <f>SUM(E6:E16)</f>
        <v>9</v>
      </c>
      <c r="F17" s="28" t="s">
        <v>78</v>
      </c>
      <c r="G17" s="11">
        <f>SUM(G6:G16)</f>
        <v>9</v>
      </c>
      <c r="H17" s="40">
        <f>SUM(H7:H16)</f>
        <v>9</v>
      </c>
      <c r="I17" s="78"/>
      <c r="J17" s="11" t="s">
        <v>77</v>
      </c>
      <c r="K17" s="11"/>
      <c r="L17" s="11">
        <f>SUM(L6:L16)</f>
        <v>9</v>
      </c>
      <c r="M17" s="28" t="s">
        <v>78</v>
      </c>
      <c r="N17" s="11"/>
      <c r="O17" s="40">
        <f>SUM(O7:O16)</f>
        <v>9</v>
      </c>
      <c r="P17" s="78"/>
      <c r="Q17" s="11" t="s">
        <v>77</v>
      </c>
      <c r="R17" s="11"/>
      <c r="S17" s="11">
        <f>SUM(S6:S16)</f>
        <v>9</v>
      </c>
      <c r="T17" s="28" t="s">
        <v>78</v>
      </c>
      <c r="U17" s="11"/>
      <c r="V17" s="40">
        <f>SUM(V7:V16)</f>
        <v>9</v>
      </c>
      <c r="W17" s="78"/>
      <c r="X17" s="11" t="s">
        <v>77</v>
      </c>
      <c r="Y17" s="11"/>
      <c r="Z17" s="11">
        <f>SUM(Z6:Z16)</f>
        <v>9</v>
      </c>
      <c r="AA17" s="28" t="s">
        <v>78</v>
      </c>
      <c r="AB17" s="11"/>
      <c r="AC17" s="40">
        <f>SUM(AC7:AC16)</f>
        <v>9</v>
      </c>
      <c r="AD17" s="75">
        <v>14</v>
      </c>
      <c r="AE17" s="33" t="s">
        <v>59</v>
      </c>
      <c r="AF17" s="75"/>
      <c r="AG17" s="75"/>
      <c r="AH17" s="33" t="s">
        <v>73</v>
      </c>
      <c r="AI17" s="75"/>
      <c r="AJ17" s="75">
        <v>5</v>
      </c>
      <c r="AK17" s="41" t="s">
        <v>80</v>
      </c>
      <c r="AL17" s="33" t="s">
        <v>73</v>
      </c>
      <c r="AM17" s="34" t="s">
        <v>45</v>
      </c>
      <c r="AN17" s="33" t="s">
        <v>59</v>
      </c>
      <c r="AO17" s="35">
        <v>0.67361111111111205</v>
      </c>
      <c r="AP17" s="75"/>
      <c r="AQ17" s="75"/>
      <c r="AR17" s="75"/>
    </row>
    <row r="18" spans="1:44" s="174" customFormat="1" x14ac:dyDescent="0.25">
      <c r="A18" s="6"/>
      <c r="B18" s="78"/>
      <c r="C18" s="12" t="s">
        <v>79</v>
      </c>
      <c r="D18" s="78">
        <v>10</v>
      </c>
      <c r="E18" s="78"/>
      <c r="F18" s="12" t="s">
        <v>79</v>
      </c>
      <c r="G18" s="78">
        <v>10</v>
      </c>
      <c r="H18" s="6"/>
      <c r="I18" s="78"/>
      <c r="J18" s="12" t="s">
        <v>79</v>
      </c>
      <c r="K18" s="78">
        <v>9</v>
      </c>
      <c r="L18" s="78"/>
      <c r="M18" s="12" t="s">
        <v>79</v>
      </c>
      <c r="N18" s="78">
        <v>9</v>
      </c>
      <c r="O18" s="6"/>
      <c r="P18" s="78"/>
      <c r="Q18" s="12" t="s">
        <v>79</v>
      </c>
      <c r="R18" s="78">
        <v>16</v>
      </c>
      <c r="S18" s="78"/>
      <c r="T18" s="12" t="s">
        <v>79</v>
      </c>
      <c r="U18" s="78">
        <v>10</v>
      </c>
      <c r="V18" s="6"/>
      <c r="W18" s="78"/>
      <c r="X18" s="12" t="s">
        <v>79</v>
      </c>
      <c r="Y18" s="78">
        <v>10</v>
      </c>
      <c r="Z18" s="78"/>
      <c r="AA18" s="12" t="s">
        <v>79</v>
      </c>
      <c r="AB18" s="78">
        <v>9</v>
      </c>
      <c r="AC18" s="6"/>
      <c r="AD18" s="75">
        <v>15</v>
      </c>
      <c r="AE18" s="76" t="s">
        <v>57</v>
      </c>
      <c r="AF18" s="75"/>
      <c r="AG18" s="75"/>
      <c r="AH18" s="76" t="s">
        <v>53</v>
      </c>
      <c r="AI18" s="75"/>
      <c r="AJ18" s="75"/>
      <c r="AK18" s="75"/>
      <c r="AL18" s="76" t="s">
        <v>53</v>
      </c>
      <c r="AM18" s="30" t="s">
        <v>45</v>
      </c>
      <c r="AN18" s="76" t="s">
        <v>57</v>
      </c>
      <c r="AO18" s="31">
        <v>0.79166666666666663</v>
      </c>
      <c r="AP18" s="75"/>
      <c r="AQ18" s="75"/>
      <c r="AR18" s="75"/>
    </row>
    <row r="19" spans="1:44" s="174" customFormat="1" x14ac:dyDescent="0.2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6"/>
      <c r="AD19" s="75"/>
      <c r="AE19" s="75"/>
      <c r="AF19" s="75"/>
      <c r="AG19" s="75"/>
      <c r="AH19" s="75"/>
      <c r="AI19" s="75"/>
      <c r="AJ19" s="75"/>
      <c r="AK19" s="75"/>
      <c r="AL19" s="75"/>
      <c r="AM19" s="75"/>
      <c r="AN19" s="75"/>
      <c r="AO19" s="75"/>
      <c r="AP19" s="75"/>
      <c r="AQ19" s="75"/>
      <c r="AR19" s="75"/>
    </row>
    <row r="20" spans="1:44" s="174" customFormat="1" ht="17.25" customHeight="1" x14ac:dyDescent="0.25">
      <c r="A20" s="3"/>
      <c r="B20" s="4"/>
      <c r="C20" s="175" t="s">
        <v>40</v>
      </c>
      <c r="D20" s="75">
        <f>ABS(IF(E35&lt;H35,E35,H35)+1)</f>
        <v>10</v>
      </c>
      <c r="E20" s="75" t="str">
        <f>IF(D20=10,"F"," ")</f>
        <v>F</v>
      </c>
      <c r="F20" s="29" t="str">
        <f>IF(E35="Top","Bottom", IF(E35&lt;H35, C35, F35))</f>
        <v>Bottom</v>
      </c>
      <c r="G20" s="4"/>
      <c r="H20" s="3"/>
      <c r="I20" s="4"/>
      <c r="J20" s="175" t="s">
        <v>40</v>
      </c>
      <c r="K20" s="75">
        <f>ABS(IF(L35&lt;O35,L35,O35)+1)</f>
        <v>10</v>
      </c>
      <c r="L20" s="75" t="str">
        <f>IF(K20=10,"F"," ")</f>
        <v>F</v>
      </c>
      <c r="M20" s="29" t="str">
        <f>IF(L35="Top","Bottom", IF(L35&lt;O35, J35, M35))</f>
        <v>Bottom</v>
      </c>
      <c r="N20" s="4"/>
      <c r="O20" s="3"/>
      <c r="P20" s="4"/>
      <c r="Q20" s="175" t="s">
        <v>40</v>
      </c>
      <c r="R20" s="75">
        <f>ABS(IF(S35&lt;V35,S35,V35)+1)</f>
        <v>10</v>
      </c>
      <c r="S20" s="75" t="str">
        <f>IF(R20=10,"F"," ")</f>
        <v>F</v>
      </c>
      <c r="T20" s="29" t="str">
        <f>IF(S35="Top","Bottom", IF(S35&lt;V35, Q35, T35))</f>
        <v>Bottom</v>
      </c>
      <c r="U20" s="4"/>
      <c r="V20" s="3"/>
      <c r="W20" s="4"/>
      <c r="X20" s="175" t="s">
        <v>40</v>
      </c>
      <c r="Y20" s="75">
        <f>ABS(IF(Z35&lt;AC35,Z35,AC35)+1)</f>
        <v>10</v>
      </c>
      <c r="Z20" s="75" t="str">
        <f>IF(Y20=10,"F"," ")</f>
        <v>F</v>
      </c>
      <c r="AA20" s="29" t="str">
        <f>IF(Z35="Top","Bottom", IF(Z35&lt;AC35, X35, AA35))</f>
        <v>Bottom</v>
      </c>
      <c r="AB20" s="4"/>
      <c r="AC20" s="3"/>
      <c r="AD20" s="75"/>
      <c r="AE20" s="28" t="str">
        <f>AH4</f>
        <v>Detroit</v>
      </c>
      <c r="AF20" s="75"/>
      <c r="AG20" s="75"/>
      <c r="AH20" s="75"/>
      <c r="AI20" s="75"/>
      <c r="AJ20" s="75"/>
      <c r="AK20" s="75"/>
      <c r="AL20" s="75"/>
      <c r="AM20" s="75"/>
      <c r="AN20" s="75"/>
      <c r="AO20" s="75"/>
      <c r="AP20" s="75"/>
      <c r="AQ20" s="75"/>
      <c r="AR20" s="75"/>
    </row>
    <row r="21" spans="1:44" s="174" customFormat="1" ht="18" customHeight="1" x14ac:dyDescent="0.25">
      <c r="A21" s="3"/>
      <c r="B21" s="5">
        <v>5</v>
      </c>
      <c r="C21" s="14" t="s">
        <v>15</v>
      </c>
      <c r="D21" s="79"/>
      <c r="E21" s="15"/>
      <c r="F21" s="16" t="s">
        <v>14</v>
      </c>
      <c r="G21" s="17"/>
      <c r="H21" s="3"/>
      <c r="I21" s="5">
        <v>6</v>
      </c>
      <c r="J21" s="14" t="s">
        <v>15</v>
      </c>
      <c r="K21" s="79"/>
      <c r="L21" s="15"/>
      <c r="M21" s="16" t="s">
        <v>14</v>
      </c>
      <c r="N21" s="17"/>
      <c r="O21" s="3"/>
      <c r="P21" s="5">
        <v>7</v>
      </c>
      <c r="Q21" s="14" t="s">
        <v>15</v>
      </c>
      <c r="R21" s="79"/>
      <c r="S21" s="15"/>
      <c r="T21" s="16" t="s">
        <v>14</v>
      </c>
      <c r="U21" s="17"/>
      <c r="V21" s="3"/>
      <c r="W21" s="5">
        <v>8</v>
      </c>
      <c r="X21" s="14" t="s">
        <v>15</v>
      </c>
      <c r="Y21" s="79"/>
      <c r="Z21" s="15"/>
      <c r="AA21" s="16" t="s">
        <v>14</v>
      </c>
      <c r="AB21" s="17"/>
      <c r="AC21" s="3"/>
      <c r="AD21" s="75"/>
      <c r="AE21" s="28" t="str">
        <f t="shared" ref="AE21:AE35" si="16">AH5</f>
        <v>Arizona</v>
      </c>
      <c r="AF21" s="75"/>
      <c r="AG21" s="75"/>
      <c r="AH21" s="75"/>
      <c r="AI21" s="75"/>
      <c r="AJ21" s="75"/>
      <c r="AK21" s="75"/>
      <c r="AL21" s="75"/>
      <c r="AM21" s="75"/>
      <c r="AN21" s="75"/>
      <c r="AO21" s="75"/>
      <c r="AP21" s="75"/>
      <c r="AQ21" s="75"/>
      <c r="AR21" s="75"/>
    </row>
    <row r="22" spans="1:44" s="174" customFormat="1" ht="18" customHeight="1" x14ac:dyDescent="0.25">
      <c r="A22" s="77"/>
      <c r="C22" s="172"/>
      <c r="D22" s="173"/>
      <c r="E22" s="18"/>
      <c r="F22" s="17"/>
      <c r="G22" s="17"/>
      <c r="H22" s="77"/>
      <c r="I22" s="5"/>
      <c r="J22" s="172"/>
      <c r="K22" s="173"/>
      <c r="L22" s="18"/>
      <c r="M22" s="17"/>
      <c r="N22" s="17"/>
      <c r="O22" s="77"/>
      <c r="P22" s="5"/>
      <c r="Q22" s="172"/>
      <c r="R22" s="173"/>
      <c r="S22" s="18"/>
      <c r="T22" s="17"/>
      <c r="U22" s="17"/>
      <c r="V22" s="77"/>
      <c r="W22" s="5"/>
      <c r="X22" s="172"/>
      <c r="Y22" s="173"/>
      <c r="Z22" s="18"/>
      <c r="AA22" s="17"/>
      <c r="AB22" s="17"/>
      <c r="AC22" s="77"/>
      <c r="AD22" s="75"/>
      <c r="AE22" s="28" t="str">
        <f t="shared" si="16"/>
        <v>NY Yankees</v>
      </c>
      <c r="AF22" s="75"/>
      <c r="AG22" s="75"/>
      <c r="AH22" s="75"/>
      <c r="AI22" s="75"/>
      <c r="AJ22" s="75"/>
      <c r="AK22" s="75"/>
      <c r="AL22" s="75"/>
      <c r="AM22" s="75"/>
      <c r="AN22" s="75"/>
      <c r="AO22" s="75"/>
      <c r="AP22" s="75"/>
      <c r="AQ22" s="75"/>
      <c r="AR22" s="75"/>
    </row>
    <row r="23" spans="1:44" s="174" customFormat="1" x14ac:dyDescent="0.25">
      <c r="A23" s="77"/>
      <c r="C23" s="78" t="str">
        <f>AL30</f>
        <v>Jake Mercer</v>
      </c>
      <c r="D23" s="80">
        <f>SUM(D25:D34)</f>
        <v>9</v>
      </c>
      <c r="E23" s="81" t="s">
        <v>45</v>
      </c>
      <c r="F23" s="82" t="str">
        <f>AN30</f>
        <v>TJ Stephens</v>
      </c>
      <c r="G23" s="80">
        <f>SUM(G25:G34)</f>
        <v>14</v>
      </c>
      <c r="H23" s="77"/>
      <c r="I23" s="79"/>
      <c r="J23" s="78" t="str">
        <f>AL31</f>
        <v>Nate Steis</v>
      </c>
      <c r="K23" s="80">
        <f>SUM(K25:K34)</f>
        <v>10</v>
      </c>
      <c r="L23" s="81" t="s">
        <v>45</v>
      </c>
      <c r="M23" s="82" t="str">
        <f>AN31</f>
        <v>Cameron Hughes</v>
      </c>
      <c r="N23" s="80">
        <f>SUM(N25:N34)</f>
        <v>18</v>
      </c>
      <c r="O23" s="77"/>
      <c r="P23" s="79"/>
      <c r="Q23" s="82" t="str">
        <f>AL32</f>
        <v>Scotty Asti</v>
      </c>
      <c r="R23" s="80">
        <f>SUM(R25:R34)</f>
        <v>19</v>
      </c>
      <c r="S23" s="81" t="s">
        <v>45</v>
      </c>
      <c r="T23" s="78" t="str">
        <f>AN32</f>
        <v>Chris Walter</v>
      </c>
      <c r="U23" s="80">
        <f>SUM(U25:U34)</f>
        <v>15</v>
      </c>
      <c r="V23" s="77"/>
      <c r="W23" s="79"/>
      <c r="X23" s="78" t="str">
        <f>AL33</f>
        <v>Ken Baum</v>
      </c>
      <c r="Y23" s="80">
        <f>SUM(Y25:Y34)</f>
        <v>7</v>
      </c>
      <c r="Z23" s="81" t="s">
        <v>45</v>
      </c>
      <c r="AA23" s="82" t="str">
        <f>AN33</f>
        <v>Ryan Smith</v>
      </c>
      <c r="AB23" s="80">
        <f>SUM(AB25:AB34)</f>
        <v>15</v>
      </c>
      <c r="AC23" s="77"/>
      <c r="AD23" s="75"/>
      <c r="AE23" s="28" t="str">
        <f t="shared" si="16"/>
        <v>Milwaukee</v>
      </c>
      <c r="AF23" s="75"/>
      <c r="AG23" s="75"/>
      <c r="AH23" s="75"/>
      <c r="AI23" s="75"/>
      <c r="AJ23" s="75"/>
      <c r="AK23" s="75"/>
      <c r="AL23" s="75"/>
      <c r="AM23" s="75"/>
      <c r="AN23" s="75"/>
      <c r="AO23" s="75"/>
      <c r="AP23" s="75"/>
      <c r="AQ23" s="75"/>
      <c r="AR23" s="75"/>
    </row>
    <row r="24" spans="1:44" s="174" customFormat="1" x14ac:dyDescent="0.25">
      <c r="A24" s="77"/>
      <c r="C24" s="79"/>
      <c r="E24" s="32"/>
      <c r="F24" s="79"/>
      <c r="H24" s="77"/>
      <c r="I24" s="79"/>
      <c r="J24" s="79"/>
      <c r="L24" s="32"/>
      <c r="M24" s="79"/>
      <c r="O24" s="77"/>
      <c r="P24" s="79"/>
      <c r="Q24" s="79"/>
      <c r="S24" s="32"/>
      <c r="T24" s="79"/>
      <c r="V24" s="77"/>
      <c r="W24" s="79"/>
      <c r="X24" s="79"/>
      <c r="Z24" s="32"/>
      <c r="AA24" s="79"/>
      <c r="AC24" s="77"/>
      <c r="AD24" s="75"/>
      <c r="AE24" s="28" t="str">
        <f t="shared" si="16"/>
        <v>Pittsburgh</v>
      </c>
      <c r="AF24" s="75"/>
      <c r="AG24" s="75"/>
      <c r="AH24" s="75"/>
      <c r="AI24" s="75"/>
      <c r="AJ24" s="75"/>
      <c r="AK24" s="75"/>
      <c r="AL24" s="75"/>
      <c r="AM24" s="75"/>
      <c r="AN24" s="75"/>
      <c r="AO24" s="75"/>
      <c r="AP24" s="75"/>
      <c r="AQ24" s="75"/>
      <c r="AR24" s="75"/>
    </row>
    <row r="25" spans="1:44" s="174" customFormat="1" x14ac:dyDescent="0.25">
      <c r="A25" s="6"/>
      <c r="B25" s="10"/>
      <c r="C25" s="7" t="s">
        <v>51</v>
      </c>
      <c r="D25" s="7">
        <v>0</v>
      </c>
      <c r="E25" s="32"/>
      <c r="F25" s="13" t="s">
        <v>52</v>
      </c>
      <c r="G25" s="10">
        <f>IF(D20&gt;1,1,0)</f>
        <v>1</v>
      </c>
      <c r="H25" s="6"/>
      <c r="I25" s="10"/>
      <c r="J25" s="7" t="s">
        <v>51</v>
      </c>
      <c r="K25" s="7">
        <v>0</v>
      </c>
      <c r="L25" s="32"/>
      <c r="M25" s="13" t="s">
        <v>52</v>
      </c>
      <c r="N25" s="10">
        <f>IF(K20&gt;1,1,0)</f>
        <v>1</v>
      </c>
      <c r="O25" s="6"/>
      <c r="P25" s="10"/>
      <c r="Q25" s="7" t="s">
        <v>51</v>
      </c>
      <c r="R25" s="7">
        <v>0</v>
      </c>
      <c r="S25" s="32"/>
      <c r="T25" s="13" t="s">
        <v>52</v>
      </c>
      <c r="U25" s="10">
        <f>IF(R20&gt;1,1,0)</f>
        <v>1</v>
      </c>
      <c r="V25" s="6"/>
      <c r="W25" s="10"/>
      <c r="X25" s="7" t="s">
        <v>51</v>
      </c>
      <c r="Y25" s="7">
        <v>0</v>
      </c>
      <c r="Z25" s="32"/>
      <c r="AA25" s="13" t="s">
        <v>52</v>
      </c>
      <c r="AB25" s="10">
        <f>IF(Y20&gt;1,1,0)</f>
        <v>1</v>
      </c>
      <c r="AC25" s="6"/>
      <c r="AD25" s="75"/>
      <c r="AE25" s="28" t="str">
        <f t="shared" si="16"/>
        <v>Washington</v>
      </c>
      <c r="AF25" s="75"/>
      <c r="AG25" s="75"/>
      <c r="AH25" s="75"/>
      <c r="AI25" s="75"/>
      <c r="AJ25" s="75"/>
      <c r="AK25" s="75"/>
      <c r="AL25" s="75" t="s">
        <v>81</v>
      </c>
      <c r="AM25" s="75"/>
      <c r="AN25" s="75"/>
      <c r="AO25" s="75"/>
      <c r="AP25" s="75"/>
      <c r="AQ25" s="75"/>
      <c r="AR25" s="75"/>
    </row>
    <row r="26" spans="1:44" s="174" customFormat="1" x14ac:dyDescent="0.25">
      <c r="A26" s="6"/>
      <c r="B26" s="8">
        <v>4</v>
      </c>
      <c r="C26" s="25" t="s">
        <v>66</v>
      </c>
      <c r="D26" s="36">
        <f>_xlfn.IFNA(IF(MATCH(C26,$AE$4:$AE$19, 0)&gt;0, $B26), 0)</f>
        <v>0</v>
      </c>
      <c r="E26" s="32">
        <f>COUNTIF($AE$4:$AE$35,C26)</f>
        <v>1</v>
      </c>
      <c r="F26" s="25" t="s">
        <v>61</v>
      </c>
      <c r="G26" s="36">
        <f>_xlfn.IFNA(IF(MATCH(F26,$AE$4:$AE$19, 0)&gt;0, $B26), 0)</f>
        <v>4</v>
      </c>
      <c r="H26" s="37">
        <f>COUNTIF($AE$4:$AE$35,F26)</f>
        <v>1</v>
      </c>
      <c r="I26" s="8">
        <v>4</v>
      </c>
      <c r="J26" s="38" t="s">
        <v>61</v>
      </c>
      <c r="K26" s="36">
        <f>_xlfn.IFNA(IF(MATCH(J26,$AE$4:$AE$19, 0)&gt;0, $B26), 0)</f>
        <v>4</v>
      </c>
      <c r="L26" s="32">
        <f>COUNTIF($AE$4:$AE$35,J26)</f>
        <v>1</v>
      </c>
      <c r="M26" s="25" t="s">
        <v>59</v>
      </c>
      <c r="N26" s="36">
        <f>_xlfn.IFNA(IF(MATCH(M26,$AE$4:$AE$19, 0)&gt;0, $B26), 0)</f>
        <v>4</v>
      </c>
      <c r="O26" s="37">
        <f>COUNTIF($AE$4:$AE$35,M26)</f>
        <v>1</v>
      </c>
      <c r="P26" s="8">
        <v>4</v>
      </c>
      <c r="Q26" s="25" t="s">
        <v>44</v>
      </c>
      <c r="R26" s="36">
        <f>_xlfn.IFNA(IF(MATCH(Q26,$AE$4:$AE$19, 0)&gt;0, $B26), 0)</f>
        <v>4</v>
      </c>
      <c r="S26" s="32">
        <f>COUNTIF($AE$4:$AE$35,Q26)</f>
        <v>1</v>
      </c>
      <c r="T26" s="25" t="s">
        <v>61</v>
      </c>
      <c r="U26" s="36">
        <f>_xlfn.IFNA(IF(MATCH(T26,$AE$4:$AE$19, 0)&gt;0, $B26), 0)</f>
        <v>4</v>
      </c>
      <c r="V26" s="37">
        <f>COUNTIF($AE$4:$AE$35,T26)</f>
        <v>1</v>
      </c>
      <c r="W26" s="8">
        <v>4</v>
      </c>
      <c r="X26" s="25" t="s">
        <v>66</v>
      </c>
      <c r="Y26" s="36">
        <f>_xlfn.IFNA(IF(MATCH(X26,$AE$4:$AE$19, 0)&gt;0, $B26), 0)</f>
        <v>0</v>
      </c>
      <c r="Z26" s="32">
        <f>COUNTIF($AE$4:$AE$35,X26)</f>
        <v>1</v>
      </c>
      <c r="AA26" s="25" t="s">
        <v>66</v>
      </c>
      <c r="AB26" s="36">
        <f>_xlfn.IFNA(IF(MATCH(AA26,$AE$4:$AE$19, 0)&gt;0, $B26), 0)</f>
        <v>0</v>
      </c>
      <c r="AC26" s="37">
        <f>COUNTIF($AE$4:$AE$35,AA26)</f>
        <v>1</v>
      </c>
      <c r="AD26" s="75"/>
      <c r="AE26" s="28" t="str">
        <f t="shared" si="16"/>
        <v>Baltimore</v>
      </c>
      <c r="AF26" s="75"/>
      <c r="AG26" s="75"/>
      <c r="AH26" s="75"/>
      <c r="AI26" s="75"/>
      <c r="AJ26" s="75"/>
      <c r="AK26" s="75">
        <v>1</v>
      </c>
      <c r="AL26" s="75" t="s">
        <v>86</v>
      </c>
      <c r="AM26" s="23" t="s">
        <v>45</v>
      </c>
      <c r="AN26" s="75" t="s">
        <v>88</v>
      </c>
      <c r="AO26" s="75"/>
      <c r="AP26" s="75"/>
      <c r="AQ26" s="75"/>
      <c r="AR26" s="75"/>
    </row>
    <row r="27" spans="1:44" s="174" customFormat="1" x14ac:dyDescent="0.25">
      <c r="A27" s="6"/>
      <c r="B27" s="8">
        <v>3</v>
      </c>
      <c r="C27" s="25" t="s">
        <v>73</v>
      </c>
      <c r="D27" s="36">
        <f t="shared" ref="D27:D34" si="17">_xlfn.IFNA(IF(MATCH(C27,$AE$4:$AE$19, 0)&gt;0, $B27), 0)</f>
        <v>0</v>
      </c>
      <c r="E27" s="32">
        <f t="shared" ref="E27:E34" si="18">COUNTIF($AE$4:$AE$35,C27)</f>
        <v>1</v>
      </c>
      <c r="F27" s="25" t="s">
        <v>48</v>
      </c>
      <c r="G27" s="36">
        <f t="shared" ref="G27:G34" si="19">_xlfn.IFNA(IF(MATCH(F27,$AE$4:$AE$19, 0)&gt;0, $B27), 0)</f>
        <v>3</v>
      </c>
      <c r="H27" s="37">
        <f t="shared" ref="H27:H34" si="20">COUNTIF($AE$4:$AE$35,F27)</f>
        <v>1</v>
      </c>
      <c r="I27" s="8">
        <v>3</v>
      </c>
      <c r="J27" s="38" t="s">
        <v>63</v>
      </c>
      <c r="K27" s="36">
        <f t="shared" ref="K27:K34" si="21">_xlfn.IFNA(IF(MATCH(J27,$AE$4:$AE$19, 0)&gt;0, $B27), 0)</f>
        <v>0</v>
      </c>
      <c r="L27" s="32">
        <f t="shared" ref="L27:L34" si="22">COUNTIF($AE$4:$AE$35,J27)</f>
        <v>1</v>
      </c>
      <c r="M27" s="25" t="s">
        <v>66</v>
      </c>
      <c r="N27" s="36">
        <f t="shared" ref="N27:N34" si="23">_xlfn.IFNA(IF(MATCH(M27,$AE$4:$AE$19, 0)&gt;0, $B27), 0)</f>
        <v>0</v>
      </c>
      <c r="O27" s="37">
        <f t="shared" ref="O27:O34" si="24">COUNTIF($AE$4:$AE$35,M27)</f>
        <v>1</v>
      </c>
      <c r="P27" s="8">
        <v>3</v>
      </c>
      <c r="Q27" s="25" t="s">
        <v>69</v>
      </c>
      <c r="R27" s="36">
        <f t="shared" ref="R27:R34" si="25">_xlfn.IFNA(IF(MATCH(Q27,$AE$4:$AE$19, 0)&gt;0, $B27), 0)</f>
        <v>3</v>
      </c>
      <c r="S27" s="32">
        <f t="shared" ref="S27:S34" si="26">COUNTIF($AE$4:$AE$35,Q27)</f>
        <v>1</v>
      </c>
      <c r="T27" s="25" t="s">
        <v>63</v>
      </c>
      <c r="U27" s="36">
        <f t="shared" ref="U27:U34" si="27">_xlfn.IFNA(IF(MATCH(T27,$AE$4:$AE$19, 0)&gt;0, $B27), 0)</f>
        <v>0</v>
      </c>
      <c r="V27" s="37">
        <f t="shared" ref="V27:V34" si="28">COUNTIF($AE$4:$AE$35,T27)</f>
        <v>1</v>
      </c>
      <c r="W27" s="8">
        <v>3</v>
      </c>
      <c r="X27" s="25" t="s">
        <v>73</v>
      </c>
      <c r="Y27" s="36">
        <f t="shared" ref="Y27:Y34" si="29">_xlfn.IFNA(IF(MATCH(X27,$AE$4:$AE$19, 0)&gt;0, $B27), 0)</f>
        <v>0</v>
      </c>
      <c r="Z27" s="32">
        <f t="shared" ref="Z27:Z34" si="30">COUNTIF($AE$4:$AE$35,X27)</f>
        <v>1</v>
      </c>
      <c r="AA27" s="25" t="s">
        <v>61</v>
      </c>
      <c r="AB27" s="36">
        <f t="shared" ref="AB27:AB34" si="31">_xlfn.IFNA(IF(MATCH(AA27,$AE$4:$AE$19, 0)&gt;0, $B27), 0)</f>
        <v>3</v>
      </c>
      <c r="AC27" s="37">
        <f t="shared" ref="AC27:AC34" si="32">COUNTIF($AE$4:$AE$35,AA27)</f>
        <v>1</v>
      </c>
      <c r="AD27" s="75"/>
      <c r="AE27" s="28" t="str">
        <f t="shared" si="16"/>
        <v>Tampa Bay</v>
      </c>
      <c r="AF27" s="75"/>
      <c r="AG27" s="75"/>
      <c r="AH27" s="75"/>
      <c r="AI27" s="75"/>
      <c r="AJ27" s="75"/>
      <c r="AK27" s="75">
        <v>2</v>
      </c>
      <c r="AL27" s="75" t="s">
        <v>85</v>
      </c>
      <c r="AM27" s="23" t="s">
        <v>45</v>
      </c>
      <c r="AN27" s="75" t="s">
        <v>91</v>
      </c>
      <c r="AO27" s="75"/>
      <c r="AP27" s="75"/>
      <c r="AQ27" s="75"/>
      <c r="AR27" s="75"/>
    </row>
    <row r="28" spans="1:44" s="174" customFormat="1" x14ac:dyDescent="0.25">
      <c r="A28" s="6"/>
      <c r="B28" s="8">
        <v>2</v>
      </c>
      <c r="C28" s="25" t="s">
        <v>44</v>
      </c>
      <c r="D28" s="36">
        <f t="shared" si="17"/>
        <v>2</v>
      </c>
      <c r="E28" s="32">
        <f t="shared" si="18"/>
        <v>1</v>
      </c>
      <c r="F28" s="25" t="s">
        <v>63</v>
      </c>
      <c r="G28" s="36">
        <f t="shared" si="19"/>
        <v>0</v>
      </c>
      <c r="H28" s="37">
        <f t="shared" si="20"/>
        <v>1</v>
      </c>
      <c r="I28" s="8">
        <v>2</v>
      </c>
      <c r="J28" s="38" t="s">
        <v>69</v>
      </c>
      <c r="K28" s="36">
        <f t="shared" si="21"/>
        <v>2</v>
      </c>
      <c r="L28" s="32">
        <f t="shared" si="22"/>
        <v>1</v>
      </c>
      <c r="M28" s="25" t="s">
        <v>61</v>
      </c>
      <c r="N28" s="36">
        <f t="shared" si="23"/>
        <v>2</v>
      </c>
      <c r="O28" s="37">
        <f t="shared" si="24"/>
        <v>1</v>
      </c>
      <c r="P28" s="8">
        <v>2</v>
      </c>
      <c r="Q28" s="25" t="s">
        <v>54</v>
      </c>
      <c r="R28" s="36">
        <f t="shared" si="25"/>
        <v>0</v>
      </c>
      <c r="S28" s="32">
        <f t="shared" si="26"/>
        <v>1</v>
      </c>
      <c r="T28" s="25" t="s">
        <v>66</v>
      </c>
      <c r="U28" s="36">
        <f t="shared" si="27"/>
        <v>0</v>
      </c>
      <c r="V28" s="37">
        <f t="shared" si="28"/>
        <v>1</v>
      </c>
      <c r="W28" s="8">
        <v>2</v>
      </c>
      <c r="X28" s="25" t="s">
        <v>44</v>
      </c>
      <c r="Y28" s="36">
        <f t="shared" si="29"/>
        <v>2</v>
      </c>
      <c r="Z28" s="32">
        <f t="shared" si="30"/>
        <v>1</v>
      </c>
      <c r="AA28" s="25" t="s">
        <v>44</v>
      </c>
      <c r="AB28" s="36">
        <f t="shared" si="31"/>
        <v>2</v>
      </c>
      <c r="AC28" s="37">
        <f t="shared" si="32"/>
        <v>1</v>
      </c>
      <c r="AD28" s="75"/>
      <c r="AE28" s="28" t="str">
        <f t="shared" si="16"/>
        <v>Miami</v>
      </c>
      <c r="AF28" s="75"/>
      <c r="AG28" s="75"/>
      <c r="AH28" s="75"/>
      <c r="AI28" s="75"/>
      <c r="AJ28" s="75"/>
      <c r="AK28" s="75">
        <v>3</v>
      </c>
      <c r="AL28" s="75" t="s">
        <v>90</v>
      </c>
      <c r="AM28" s="23" t="s">
        <v>45</v>
      </c>
      <c r="AN28" s="75" t="s">
        <v>94</v>
      </c>
      <c r="AO28" s="75"/>
      <c r="AP28" s="75"/>
      <c r="AQ28" s="75"/>
      <c r="AR28" s="75"/>
    </row>
    <row r="29" spans="1:44" s="174" customFormat="1" x14ac:dyDescent="0.25">
      <c r="A29" s="6"/>
      <c r="B29" s="8">
        <v>1</v>
      </c>
      <c r="C29" s="25" t="s">
        <v>48</v>
      </c>
      <c r="D29" s="36">
        <f t="shared" si="17"/>
        <v>1</v>
      </c>
      <c r="E29" s="32">
        <f t="shared" si="18"/>
        <v>1</v>
      </c>
      <c r="F29" s="25" t="s">
        <v>66</v>
      </c>
      <c r="G29" s="36">
        <f t="shared" si="19"/>
        <v>0</v>
      </c>
      <c r="H29" s="37">
        <f t="shared" si="20"/>
        <v>1</v>
      </c>
      <c r="I29" s="8">
        <v>1</v>
      </c>
      <c r="J29" s="38" t="s">
        <v>73</v>
      </c>
      <c r="K29" s="36">
        <f t="shared" si="21"/>
        <v>0</v>
      </c>
      <c r="L29" s="32">
        <f t="shared" si="22"/>
        <v>1</v>
      </c>
      <c r="M29" s="25" t="s">
        <v>44</v>
      </c>
      <c r="N29" s="36">
        <f t="shared" si="23"/>
        <v>1</v>
      </c>
      <c r="O29" s="37">
        <f t="shared" si="24"/>
        <v>1</v>
      </c>
      <c r="P29" s="8">
        <v>1</v>
      </c>
      <c r="Q29" s="25" t="s">
        <v>48</v>
      </c>
      <c r="R29" s="36">
        <f t="shared" si="25"/>
        <v>1</v>
      </c>
      <c r="S29" s="32">
        <f t="shared" si="26"/>
        <v>1</v>
      </c>
      <c r="T29" s="25" t="s">
        <v>59</v>
      </c>
      <c r="U29" s="36">
        <f t="shared" si="27"/>
        <v>1</v>
      </c>
      <c r="V29" s="37">
        <f t="shared" si="28"/>
        <v>1</v>
      </c>
      <c r="W29" s="8">
        <v>1</v>
      </c>
      <c r="X29" s="25" t="s">
        <v>54</v>
      </c>
      <c r="Y29" s="36">
        <f t="shared" si="29"/>
        <v>0</v>
      </c>
      <c r="Z29" s="32">
        <f t="shared" si="30"/>
        <v>1</v>
      </c>
      <c r="AA29" s="25" t="s">
        <v>64</v>
      </c>
      <c r="AB29" s="36">
        <f>_xlfn.IFNA(IF(MATCH(AA29,$AE$4:$AE$19, 0)&gt;0, $B29), 0)</f>
        <v>0</v>
      </c>
      <c r="AC29" s="37">
        <f t="shared" si="32"/>
        <v>1</v>
      </c>
      <c r="AD29" s="75"/>
      <c r="AE29" s="28" t="str">
        <f t="shared" si="16"/>
        <v>Oakland</v>
      </c>
      <c r="AF29" s="75"/>
      <c r="AG29" s="75"/>
      <c r="AH29" s="75"/>
      <c r="AI29" s="75"/>
      <c r="AJ29" s="75"/>
      <c r="AK29" s="75">
        <v>4</v>
      </c>
      <c r="AL29" s="75" t="s">
        <v>92</v>
      </c>
      <c r="AM29" s="23" t="s">
        <v>45</v>
      </c>
      <c r="AN29" s="75" t="s">
        <v>83</v>
      </c>
      <c r="AO29" s="75"/>
      <c r="AP29" s="75"/>
      <c r="AQ29" s="75"/>
      <c r="AR29" s="75"/>
    </row>
    <row r="30" spans="1:44" s="174" customFormat="1" x14ac:dyDescent="0.25">
      <c r="A30" s="6"/>
      <c r="B30" s="9">
        <v>4</v>
      </c>
      <c r="C30" s="73" t="s">
        <v>56</v>
      </c>
      <c r="D30" s="36">
        <f t="shared" si="17"/>
        <v>4</v>
      </c>
      <c r="E30" s="32">
        <f t="shared" si="18"/>
        <v>1</v>
      </c>
      <c r="F30" s="72" t="s">
        <v>296</v>
      </c>
      <c r="G30" s="36">
        <f t="shared" si="19"/>
        <v>0</v>
      </c>
      <c r="H30" s="37">
        <f t="shared" si="20"/>
        <v>1</v>
      </c>
      <c r="I30" s="9">
        <v>4</v>
      </c>
      <c r="J30" s="74" t="s">
        <v>62</v>
      </c>
      <c r="K30" s="36">
        <f t="shared" si="21"/>
        <v>0</v>
      </c>
      <c r="L30" s="32">
        <f t="shared" si="22"/>
        <v>1</v>
      </c>
      <c r="M30" s="72" t="s">
        <v>65</v>
      </c>
      <c r="N30" s="36">
        <f t="shared" si="23"/>
        <v>4</v>
      </c>
      <c r="O30" s="37">
        <f t="shared" si="24"/>
        <v>1</v>
      </c>
      <c r="P30" s="9">
        <v>4</v>
      </c>
      <c r="Q30" s="71" t="s">
        <v>65</v>
      </c>
      <c r="R30" s="36">
        <f t="shared" si="25"/>
        <v>4</v>
      </c>
      <c r="S30" s="32">
        <f t="shared" si="26"/>
        <v>1</v>
      </c>
      <c r="T30" s="73" t="s">
        <v>61</v>
      </c>
      <c r="U30" s="36">
        <f t="shared" si="27"/>
        <v>4</v>
      </c>
      <c r="V30" s="37">
        <f t="shared" si="28"/>
        <v>1</v>
      </c>
      <c r="W30" s="9">
        <v>4</v>
      </c>
      <c r="X30" s="72" t="s">
        <v>48</v>
      </c>
      <c r="Y30" s="36">
        <f t="shared" si="29"/>
        <v>4</v>
      </c>
      <c r="Z30" s="32">
        <f t="shared" si="30"/>
        <v>1</v>
      </c>
      <c r="AA30" s="72" t="s">
        <v>60</v>
      </c>
      <c r="AB30" s="36">
        <f t="shared" si="31"/>
        <v>4</v>
      </c>
      <c r="AC30" s="37">
        <f>COUNTIF($AE$4:$AE$35,AA30)</f>
        <v>1</v>
      </c>
      <c r="AD30" s="75"/>
      <c r="AE30" s="28" t="str">
        <f t="shared" si="16"/>
        <v>Seattle</v>
      </c>
      <c r="AF30" s="75"/>
      <c r="AG30" s="75"/>
      <c r="AH30" s="75"/>
      <c r="AI30" s="75"/>
      <c r="AJ30" s="75"/>
      <c r="AK30" s="75">
        <v>5</v>
      </c>
      <c r="AL30" s="75" t="s">
        <v>95</v>
      </c>
      <c r="AM30" s="23" t="s">
        <v>45</v>
      </c>
      <c r="AN30" s="75" t="s">
        <v>256</v>
      </c>
      <c r="AO30" s="75"/>
      <c r="AP30" s="75"/>
      <c r="AQ30" s="75"/>
      <c r="AR30" s="75"/>
    </row>
    <row r="31" spans="1:44" s="174" customFormat="1" x14ac:dyDescent="0.25">
      <c r="A31" s="6"/>
      <c r="B31" s="9">
        <v>3</v>
      </c>
      <c r="C31" s="73" t="s">
        <v>62</v>
      </c>
      <c r="D31" s="36">
        <f t="shared" si="17"/>
        <v>0</v>
      </c>
      <c r="E31" s="32">
        <f t="shared" si="18"/>
        <v>1</v>
      </c>
      <c r="F31" s="72" t="s">
        <v>57</v>
      </c>
      <c r="G31" s="36">
        <f t="shared" si="19"/>
        <v>3</v>
      </c>
      <c r="H31" s="37">
        <f t="shared" si="20"/>
        <v>1</v>
      </c>
      <c r="I31" s="9">
        <v>3</v>
      </c>
      <c r="J31" s="74" t="s">
        <v>65</v>
      </c>
      <c r="K31" s="36">
        <f t="shared" si="21"/>
        <v>3</v>
      </c>
      <c r="L31" s="32">
        <f t="shared" si="22"/>
        <v>1</v>
      </c>
      <c r="M31" s="72" t="s">
        <v>50</v>
      </c>
      <c r="N31" s="36">
        <f t="shared" si="23"/>
        <v>3</v>
      </c>
      <c r="O31" s="37">
        <f t="shared" si="24"/>
        <v>1</v>
      </c>
      <c r="P31" s="9">
        <v>3</v>
      </c>
      <c r="Q31" s="71" t="s">
        <v>50</v>
      </c>
      <c r="R31" s="36">
        <f t="shared" si="25"/>
        <v>3</v>
      </c>
      <c r="S31" s="32">
        <f t="shared" si="26"/>
        <v>1</v>
      </c>
      <c r="T31" s="73" t="s">
        <v>56</v>
      </c>
      <c r="U31" s="36">
        <f t="shared" si="27"/>
        <v>3</v>
      </c>
      <c r="V31" s="37">
        <f t="shared" si="28"/>
        <v>1</v>
      </c>
      <c r="W31" s="9">
        <v>3</v>
      </c>
      <c r="X31" s="72" t="s">
        <v>54</v>
      </c>
      <c r="Y31" s="36">
        <f t="shared" si="29"/>
        <v>0</v>
      </c>
      <c r="Z31" s="32">
        <f t="shared" si="30"/>
        <v>1</v>
      </c>
      <c r="AA31" s="72" t="s">
        <v>67</v>
      </c>
      <c r="AB31" s="36">
        <f t="shared" si="31"/>
        <v>3</v>
      </c>
      <c r="AC31" s="37">
        <f t="shared" si="32"/>
        <v>1</v>
      </c>
      <c r="AD31" s="75"/>
      <c r="AE31" s="28" t="str">
        <f t="shared" si="16"/>
        <v>Colorado</v>
      </c>
      <c r="AF31" s="75"/>
      <c r="AG31" s="75"/>
      <c r="AH31" s="75"/>
      <c r="AI31" s="75"/>
      <c r="AJ31" s="75"/>
      <c r="AK31" s="75">
        <v>6</v>
      </c>
      <c r="AL31" s="75" t="s">
        <v>84</v>
      </c>
      <c r="AM31" s="23" t="s">
        <v>45</v>
      </c>
      <c r="AN31" s="75" t="s">
        <v>93</v>
      </c>
      <c r="AO31" s="75"/>
      <c r="AP31" s="75"/>
      <c r="AQ31" s="75"/>
      <c r="AR31" s="75"/>
    </row>
    <row r="32" spans="1:44" s="174" customFormat="1" x14ac:dyDescent="0.25">
      <c r="A32" s="6"/>
      <c r="B32" s="9">
        <v>2</v>
      </c>
      <c r="C32" s="73" t="s">
        <v>73</v>
      </c>
      <c r="D32" s="36">
        <f t="shared" si="17"/>
        <v>0</v>
      </c>
      <c r="E32" s="32">
        <f t="shared" si="18"/>
        <v>1</v>
      </c>
      <c r="F32" s="72" t="s">
        <v>76</v>
      </c>
      <c r="G32" s="36">
        <f t="shared" si="19"/>
        <v>2</v>
      </c>
      <c r="H32" s="37">
        <f t="shared" si="20"/>
        <v>1</v>
      </c>
      <c r="I32" s="9">
        <v>2</v>
      </c>
      <c r="J32" s="74" t="s">
        <v>73</v>
      </c>
      <c r="K32" s="36">
        <f t="shared" si="21"/>
        <v>0</v>
      </c>
      <c r="L32" s="32">
        <f t="shared" si="22"/>
        <v>1</v>
      </c>
      <c r="M32" s="72" t="s">
        <v>44</v>
      </c>
      <c r="N32" s="36">
        <f t="shared" si="23"/>
        <v>2</v>
      </c>
      <c r="O32" s="37">
        <f t="shared" si="24"/>
        <v>1</v>
      </c>
      <c r="P32" s="9">
        <v>2</v>
      </c>
      <c r="Q32" s="71" t="s">
        <v>67</v>
      </c>
      <c r="R32" s="36">
        <f t="shared" si="25"/>
        <v>2</v>
      </c>
      <c r="S32" s="32">
        <f t="shared" si="26"/>
        <v>1</v>
      </c>
      <c r="T32" s="73" t="s">
        <v>70</v>
      </c>
      <c r="U32" s="36">
        <f t="shared" si="27"/>
        <v>2</v>
      </c>
      <c r="V32" s="37">
        <f t="shared" si="28"/>
        <v>1</v>
      </c>
      <c r="W32" s="9">
        <v>2</v>
      </c>
      <c r="X32" s="72" t="s">
        <v>74</v>
      </c>
      <c r="Y32" s="36">
        <f t="shared" si="29"/>
        <v>0</v>
      </c>
      <c r="Z32" s="32">
        <f t="shared" si="30"/>
        <v>1</v>
      </c>
      <c r="AA32" s="72" t="s">
        <v>66</v>
      </c>
      <c r="AB32" s="36">
        <f t="shared" si="31"/>
        <v>0</v>
      </c>
      <c r="AC32" s="37">
        <f t="shared" si="32"/>
        <v>1</v>
      </c>
      <c r="AD32" s="75"/>
      <c r="AE32" s="28" t="str">
        <f t="shared" si="16"/>
        <v>LA Angels</v>
      </c>
      <c r="AF32" s="75"/>
      <c r="AG32" s="75"/>
      <c r="AH32" s="75"/>
      <c r="AI32" s="75"/>
      <c r="AJ32" s="75"/>
      <c r="AK32" s="75">
        <v>7</v>
      </c>
      <c r="AL32" s="75" t="s">
        <v>87</v>
      </c>
      <c r="AM32" s="23" t="s">
        <v>45</v>
      </c>
      <c r="AN32" s="75" t="s">
        <v>89</v>
      </c>
      <c r="AO32" s="75"/>
      <c r="AP32" s="75"/>
      <c r="AQ32" s="75"/>
      <c r="AR32" s="75"/>
    </row>
    <row r="33" spans="1:44" s="174" customFormat="1" x14ac:dyDescent="0.25">
      <c r="A33" s="6"/>
      <c r="B33" s="9">
        <v>1</v>
      </c>
      <c r="C33" s="73" t="s">
        <v>48</v>
      </c>
      <c r="D33" s="36">
        <f t="shared" si="17"/>
        <v>1</v>
      </c>
      <c r="E33" s="32">
        <f t="shared" si="18"/>
        <v>1</v>
      </c>
      <c r="F33" s="72" t="s">
        <v>46</v>
      </c>
      <c r="G33" s="36">
        <f t="shared" si="19"/>
        <v>0</v>
      </c>
      <c r="H33" s="37">
        <f t="shared" si="20"/>
        <v>1</v>
      </c>
      <c r="I33" s="9">
        <v>1</v>
      </c>
      <c r="J33" s="74" t="s">
        <v>66</v>
      </c>
      <c r="K33" s="36">
        <f t="shared" si="21"/>
        <v>0</v>
      </c>
      <c r="L33" s="32">
        <f t="shared" si="22"/>
        <v>1</v>
      </c>
      <c r="M33" s="72" t="s">
        <v>71</v>
      </c>
      <c r="N33" s="36">
        <f t="shared" si="23"/>
        <v>0</v>
      </c>
      <c r="O33" s="37">
        <f t="shared" si="24"/>
        <v>1</v>
      </c>
      <c r="P33" s="9">
        <v>1</v>
      </c>
      <c r="Q33" s="71" t="s">
        <v>48</v>
      </c>
      <c r="R33" s="36">
        <f t="shared" si="25"/>
        <v>1</v>
      </c>
      <c r="S33" s="32">
        <f t="shared" si="26"/>
        <v>1</v>
      </c>
      <c r="T33" s="73" t="s">
        <v>68</v>
      </c>
      <c r="U33" s="36">
        <f t="shared" si="27"/>
        <v>0</v>
      </c>
      <c r="V33" s="37">
        <f t="shared" si="28"/>
        <v>1</v>
      </c>
      <c r="W33" s="9">
        <v>1</v>
      </c>
      <c r="X33" s="72" t="s">
        <v>76</v>
      </c>
      <c r="Y33" s="36">
        <f t="shared" si="29"/>
        <v>1</v>
      </c>
      <c r="Z33" s="32">
        <f t="shared" si="30"/>
        <v>1</v>
      </c>
      <c r="AA33" s="72" t="s">
        <v>44</v>
      </c>
      <c r="AB33" s="36">
        <f t="shared" si="31"/>
        <v>1</v>
      </c>
      <c r="AC33" s="37">
        <f t="shared" si="32"/>
        <v>1</v>
      </c>
      <c r="AD33" s="75"/>
      <c r="AE33" s="28" t="str">
        <f t="shared" si="16"/>
        <v>Minnesota</v>
      </c>
      <c r="AF33" s="75"/>
      <c r="AG33" s="75"/>
      <c r="AH33" s="75"/>
      <c r="AI33" s="75"/>
      <c r="AJ33" s="75"/>
      <c r="AK33" s="75">
        <v>8</v>
      </c>
      <c r="AL33" s="75" t="s">
        <v>278</v>
      </c>
      <c r="AM33" s="23" t="s">
        <v>45</v>
      </c>
      <c r="AN33" s="75" t="s">
        <v>82</v>
      </c>
      <c r="AO33" s="75"/>
      <c r="AP33" s="75"/>
      <c r="AQ33" s="75"/>
      <c r="AR33" s="75"/>
    </row>
    <row r="34" spans="1:44" s="174" customFormat="1" x14ac:dyDescent="0.25">
      <c r="A34" s="6"/>
      <c r="B34" s="9">
        <v>1</v>
      </c>
      <c r="C34" s="73" t="s">
        <v>44</v>
      </c>
      <c r="D34" s="36">
        <f t="shared" si="17"/>
        <v>1</v>
      </c>
      <c r="E34" s="32">
        <f t="shared" si="18"/>
        <v>1</v>
      </c>
      <c r="F34" s="72" t="s">
        <v>48</v>
      </c>
      <c r="G34" s="36">
        <f t="shared" si="19"/>
        <v>1</v>
      </c>
      <c r="H34" s="37">
        <f t="shared" si="20"/>
        <v>1</v>
      </c>
      <c r="I34" s="9">
        <v>1</v>
      </c>
      <c r="J34" s="74" t="s">
        <v>48</v>
      </c>
      <c r="K34" s="36">
        <f t="shared" si="21"/>
        <v>1</v>
      </c>
      <c r="L34" s="32">
        <f t="shared" si="22"/>
        <v>1</v>
      </c>
      <c r="M34" s="72" t="s">
        <v>76</v>
      </c>
      <c r="N34" s="36">
        <f t="shared" si="23"/>
        <v>1</v>
      </c>
      <c r="O34" s="37">
        <f t="shared" si="24"/>
        <v>1</v>
      </c>
      <c r="P34" s="9">
        <v>1</v>
      </c>
      <c r="Q34" s="71" t="s">
        <v>69</v>
      </c>
      <c r="R34" s="36">
        <f t="shared" si="25"/>
        <v>1</v>
      </c>
      <c r="S34" s="32">
        <f t="shared" si="26"/>
        <v>1</v>
      </c>
      <c r="T34" s="73" t="s">
        <v>71</v>
      </c>
      <c r="U34" s="36">
        <f t="shared" si="27"/>
        <v>0</v>
      </c>
      <c r="V34" s="37">
        <f t="shared" si="28"/>
        <v>1</v>
      </c>
      <c r="W34" s="9">
        <v>1</v>
      </c>
      <c r="X34" s="72" t="s">
        <v>71</v>
      </c>
      <c r="Y34" s="36">
        <f t="shared" si="29"/>
        <v>0</v>
      </c>
      <c r="Z34" s="32">
        <f t="shared" si="30"/>
        <v>1</v>
      </c>
      <c r="AA34" s="72" t="s">
        <v>76</v>
      </c>
      <c r="AB34" s="36">
        <f t="shared" si="31"/>
        <v>1</v>
      </c>
      <c r="AC34" s="37">
        <f t="shared" si="32"/>
        <v>1</v>
      </c>
      <c r="AD34" s="75"/>
      <c r="AE34" s="28" t="str">
        <f t="shared" si="16"/>
        <v>Chicago Cubs</v>
      </c>
      <c r="AF34" s="75"/>
      <c r="AG34" s="75"/>
      <c r="AH34" s="75"/>
      <c r="AI34" s="75"/>
      <c r="AJ34" s="75"/>
      <c r="AK34" s="75"/>
      <c r="AL34" s="75"/>
      <c r="AM34" s="75"/>
      <c r="AN34" s="75"/>
      <c r="AO34" s="75"/>
      <c r="AP34" s="75"/>
      <c r="AQ34" s="75"/>
      <c r="AR34" s="75"/>
    </row>
    <row r="35" spans="1:44" s="174" customFormat="1" x14ac:dyDescent="0.25">
      <c r="A35" s="77"/>
      <c r="B35" s="78"/>
      <c r="C35" s="11" t="s">
        <v>77</v>
      </c>
      <c r="D35" s="11"/>
      <c r="E35" s="11">
        <f>SUM(E24:E34)</f>
        <v>9</v>
      </c>
      <c r="F35" s="28" t="s">
        <v>78</v>
      </c>
      <c r="G35" s="11">
        <f>SUM(G24:G34)</f>
        <v>14</v>
      </c>
      <c r="H35" s="40">
        <f>SUM(H25:H34)</f>
        <v>9</v>
      </c>
      <c r="I35" s="78"/>
      <c r="J35" s="11" t="s">
        <v>77</v>
      </c>
      <c r="K35" s="11"/>
      <c r="L35" s="11">
        <f>SUM(L24:L34)</f>
        <v>9</v>
      </c>
      <c r="M35" s="28" t="s">
        <v>78</v>
      </c>
      <c r="N35" s="11"/>
      <c r="O35" s="40">
        <f>SUM(O25:O34)</f>
        <v>9</v>
      </c>
      <c r="P35" s="78"/>
      <c r="Q35" s="11" t="s">
        <v>77</v>
      </c>
      <c r="R35" s="11"/>
      <c r="S35" s="11">
        <f>SUM(S24:S34)</f>
        <v>9</v>
      </c>
      <c r="T35" s="28" t="s">
        <v>78</v>
      </c>
      <c r="U35" s="11"/>
      <c r="V35" s="40">
        <f>SUM(V25:V34)</f>
        <v>9</v>
      </c>
      <c r="W35" s="78"/>
      <c r="X35" s="11" t="s">
        <v>77</v>
      </c>
      <c r="Y35" s="11"/>
      <c r="Z35" s="11">
        <f>SUM(Z24:Z34)</f>
        <v>9</v>
      </c>
      <c r="AA35" s="28" t="s">
        <v>78</v>
      </c>
      <c r="AB35" s="11"/>
      <c r="AC35" s="40">
        <f>SUM(AC25:AC34)</f>
        <v>9</v>
      </c>
      <c r="AD35" s="75"/>
      <c r="AE35" s="28">
        <f t="shared" si="16"/>
        <v>0</v>
      </c>
      <c r="AF35" s="75"/>
      <c r="AG35" s="75"/>
      <c r="AH35" s="75"/>
      <c r="AI35" s="75"/>
      <c r="AJ35" s="75"/>
      <c r="AK35" s="75"/>
      <c r="AL35" s="75"/>
      <c r="AM35" s="75"/>
      <c r="AN35" s="75"/>
      <c r="AO35" s="75"/>
      <c r="AP35" s="75"/>
      <c r="AQ35" s="75"/>
      <c r="AR35" s="75"/>
    </row>
    <row r="36" spans="1:44" s="174" customFormat="1" x14ac:dyDescent="0.25">
      <c r="A36" s="6"/>
      <c r="B36" s="78"/>
      <c r="C36" s="12" t="s">
        <v>79</v>
      </c>
      <c r="D36" s="78">
        <v>9</v>
      </c>
      <c r="E36" s="78"/>
      <c r="F36" s="12" t="s">
        <v>79</v>
      </c>
      <c r="G36" s="78">
        <v>12</v>
      </c>
      <c r="H36" s="6"/>
      <c r="I36" s="78"/>
      <c r="J36" s="12" t="s">
        <v>79</v>
      </c>
      <c r="K36" s="78">
        <v>10</v>
      </c>
      <c r="L36" s="78"/>
      <c r="M36" s="12" t="s">
        <v>79</v>
      </c>
      <c r="N36" s="78">
        <v>10</v>
      </c>
      <c r="O36" s="6"/>
      <c r="P36" s="78"/>
      <c r="Q36" s="12" t="s">
        <v>79</v>
      </c>
      <c r="R36" s="78">
        <v>10</v>
      </c>
      <c r="S36" s="78"/>
      <c r="T36" s="12" t="s">
        <v>79</v>
      </c>
      <c r="U36" s="78">
        <v>11</v>
      </c>
      <c r="V36" s="6"/>
      <c r="W36" s="78"/>
      <c r="X36" s="12" t="s">
        <v>79</v>
      </c>
      <c r="Y36" s="78">
        <v>10</v>
      </c>
      <c r="Z36" s="78"/>
      <c r="AA36" s="12" t="s">
        <v>79</v>
      </c>
      <c r="AB36" s="78">
        <v>8</v>
      </c>
      <c r="AC36" s="6"/>
      <c r="AD36" s="75"/>
      <c r="AE36" s="75"/>
      <c r="AF36" s="75"/>
      <c r="AG36" s="75"/>
      <c r="AH36" s="75"/>
      <c r="AI36" s="75"/>
      <c r="AJ36" s="75"/>
      <c r="AK36" s="75"/>
      <c r="AL36" s="75"/>
      <c r="AM36" s="75"/>
      <c r="AN36" s="75"/>
      <c r="AO36" s="75"/>
      <c r="AP36" s="75"/>
      <c r="AQ36" s="75"/>
      <c r="AR36" s="75"/>
    </row>
    <row r="37" spans="1:44" s="174" customFormat="1" x14ac:dyDescent="0.25">
      <c r="A37" s="77"/>
      <c r="B37" s="77"/>
      <c r="C37" s="77"/>
      <c r="D37" s="77"/>
      <c r="E37" s="77"/>
      <c r="F37" s="77"/>
      <c r="G37" s="77"/>
      <c r="H37" s="77"/>
      <c r="I37" s="77"/>
      <c r="J37" s="77"/>
      <c r="K37" s="77"/>
      <c r="L37" s="77"/>
      <c r="M37" s="77"/>
      <c r="N37" s="77"/>
      <c r="O37" s="77"/>
      <c r="P37" s="77"/>
      <c r="Q37" s="77"/>
      <c r="R37" s="77"/>
      <c r="S37" s="77"/>
      <c r="T37" s="77"/>
      <c r="U37" s="77"/>
      <c r="V37" s="6"/>
      <c r="W37" s="77"/>
      <c r="X37" s="77"/>
      <c r="Y37" s="77"/>
      <c r="Z37" s="77"/>
      <c r="AA37" s="77"/>
      <c r="AB37" s="77"/>
      <c r="AC37" s="6"/>
      <c r="AD37" s="75"/>
      <c r="AE37" s="75"/>
      <c r="AF37" s="75"/>
      <c r="AG37" s="75"/>
      <c r="AH37" s="75"/>
      <c r="AI37" s="75"/>
      <c r="AJ37" s="75"/>
      <c r="AK37" s="75"/>
      <c r="AL37" s="75"/>
      <c r="AM37" s="75"/>
      <c r="AN37" s="75"/>
      <c r="AO37" s="75"/>
      <c r="AP37" s="75"/>
      <c r="AQ37" s="75"/>
      <c r="AR37" s="75"/>
    </row>
  </sheetData>
  <conditionalFormatting sqref="A1:AN1 A37:AR37 G8:G16 I12:K16 N8:N16 U8:U16 AB8:AB16 G26:G34 N26:N34 P26:R34 U26:U34 AB26:AB34 C18:AC19 I17 W8:W17 P8:P17 A36:AD36 A26:B35 I26:I35 W26:W35 P35 AB20:AC20 A8:B20 G20:I20 N20:P20 U20:W20 A2:B2 AB2:AN2 G2:I2 N2:P2 U2:W2 AO1:AO2 A3:AC4 A21:AC22 AF21:AR36 AD3:AK3 Y8:Y16 K26:K34 R8:R16 D26:D34 Y26:Y34 I8:I11 K8:K11 D8:D16 AF19:AJ20 AP1:AR20 AI4:AK15 AD4:AD35 AI16:AJ16 AI18:AJ18 AF18:AG18 A6:AC7 A5:B5 Y5:AC5 A24:AC25 A23:E23 AB23:AC23">
    <cfRule type="cellIs" dxfId="1247" priority="533" operator="equal">
      <formula>"Home"</formula>
    </cfRule>
    <cfRule type="cellIs" dxfId="1246" priority="534" operator="equal">
      <formula>"Away"</formula>
    </cfRule>
  </conditionalFormatting>
  <conditionalFormatting sqref="X20 Q20 J20">
    <cfRule type="cellIs" dxfId="1245" priority="532" operator="equal">
      <formula>"Need Picks"</formula>
    </cfRule>
  </conditionalFormatting>
  <conditionalFormatting sqref="X20 Q20 J20">
    <cfRule type="cellIs" dxfId="1244" priority="530" operator="equal">
      <formula>"Home"</formula>
    </cfRule>
    <cfRule type="cellIs" dxfId="1243" priority="531" operator="equal">
      <formula>"Away"</formula>
    </cfRule>
  </conditionalFormatting>
  <conditionalFormatting sqref="Z20 S20 L20">
    <cfRule type="cellIs" dxfId="1242" priority="529" operator="equal">
      <formula>"F"</formula>
    </cfRule>
  </conditionalFormatting>
  <conditionalFormatting sqref="C20">
    <cfRule type="cellIs" dxfId="1241" priority="528" operator="equal">
      <formula>"Need Picks"</formula>
    </cfRule>
  </conditionalFormatting>
  <conditionalFormatting sqref="C20">
    <cfRule type="cellIs" dxfId="1240" priority="526" operator="equal">
      <formula>"Home"</formula>
    </cfRule>
    <cfRule type="cellIs" dxfId="1239" priority="527" operator="equal">
      <formula>"Away"</formula>
    </cfRule>
  </conditionalFormatting>
  <conditionalFormatting sqref="E20">
    <cfRule type="cellIs" dxfId="1238" priority="525" operator="equal">
      <formula>"F"</formula>
    </cfRule>
  </conditionalFormatting>
  <conditionalFormatting sqref="X2 Q2 J2">
    <cfRule type="cellIs" dxfId="1237" priority="524" operator="equal">
      <formula>"Need Picks"</formula>
    </cfRule>
  </conditionalFormatting>
  <conditionalFormatting sqref="X2 Q2 J2">
    <cfRule type="cellIs" dxfId="1236" priority="522" operator="equal">
      <formula>"Home"</formula>
    </cfRule>
    <cfRule type="cellIs" dxfId="1235" priority="523" operator="equal">
      <formula>"Away"</formula>
    </cfRule>
  </conditionalFormatting>
  <conditionalFormatting sqref="Z2 S2 L2">
    <cfRule type="cellIs" dxfId="1234" priority="521" operator="equal">
      <formula>"F"</formula>
    </cfRule>
  </conditionalFormatting>
  <conditionalFormatting sqref="C2">
    <cfRule type="cellIs" dxfId="1233" priority="520" operator="equal">
      <formula>"Need Picks"</formula>
    </cfRule>
  </conditionalFormatting>
  <conditionalFormatting sqref="C2">
    <cfRule type="cellIs" dxfId="1232" priority="518" operator="equal">
      <formula>"Home"</formula>
    </cfRule>
    <cfRule type="cellIs" dxfId="1231" priority="519" operator="equal">
      <formula>"Away"</formula>
    </cfRule>
  </conditionalFormatting>
  <conditionalFormatting sqref="E2">
    <cfRule type="cellIs" dxfId="1230" priority="517" operator="equal">
      <formula>"F"</formula>
    </cfRule>
  </conditionalFormatting>
  <conditionalFormatting sqref="AE19:AE36">
    <cfRule type="cellIs" dxfId="1229" priority="515" operator="equal">
      <formula>"Home"</formula>
    </cfRule>
    <cfRule type="cellIs" dxfId="1228" priority="516" operator="equal">
      <formula>"Away"</formula>
    </cfRule>
  </conditionalFormatting>
  <conditionalFormatting sqref="AL4">
    <cfRule type="containsText" dxfId="1227" priority="514" stopIfTrue="1" operator="containsText" text="Week">
      <formula>NOT(ISERROR(SEARCH("Week",AL4)))</formula>
    </cfRule>
  </conditionalFormatting>
  <conditionalFormatting sqref="AL4">
    <cfRule type="containsText" dxfId="1226" priority="511" stopIfTrue="1" operator="containsText" text="day">
      <formula>NOT(ISERROR(SEARCH("day",AL4)))</formula>
    </cfRule>
    <cfRule type="containsText" dxfId="1225" priority="512" stopIfTrue="1" operator="containsText" text="Week">
      <formula>NOT(ISERROR(SEARCH("Week",AL4)))</formula>
    </cfRule>
    <cfRule type="containsText" dxfId="1224" priority="513" stopIfTrue="1" operator="containsText" text="2018">
      <formula>NOT(ISERROR(SEARCH("2018",AL4)))</formula>
    </cfRule>
  </conditionalFormatting>
  <conditionalFormatting sqref="AN4">
    <cfRule type="containsText" dxfId="1223" priority="510" stopIfTrue="1" operator="containsText" text="Week">
      <formula>NOT(ISERROR(SEARCH("Week",AN4)))</formula>
    </cfRule>
  </conditionalFormatting>
  <conditionalFormatting sqref="AN4">
    <cfRule type="containsText" dxfId="1222" priority="507" stopIfTrue="1" operator="containsText" text="day">
      <formula>NOT(ISERROR(SEARCH("day",AN4)))</formula>
    </cfRule>
    <cfRule type="containsText" dxfId="1221" priority="508" stopIfTrue="1" operator="containsText" text="Week">
      <formula>NOT(ISERROR(SEARCH("Week",AN4)))</formula>
    </cfRule>
    <cfRule type="containsText" dxfId="1220" priority="509" stopIfTrue="1" operator="containsText" text="2018">
      <formula>NOT(ISERROR(SEARCH("2018",AN4)))</formula>
    </cfRule>
  </conditionalFormatting>
  <conditionalFormatting sqref="AN5">
    <cfRule type="containsText" dxfId="1219" priority="506" stopIfTrue="1" operator="containsText" text="Week">
      <formula>NOT(ISERROR(SEARCH("Week",AN5)))</formula>
    </cfRule>
  </conditionalFormatting>
  <conditionalFormatting sqref="AN5">
    <cfRule type="containsText" dxfId="1218" priority="503" stopIfTrue="1" operator="containsText" text="day">
      <formula>NOT(ISERROR(SEARCH("day",AN5)))</formula>
    </cfRule>
    <cfRule type="containsText" dxfId="1217" priority="504" stopIfTrue="1" operator="containsText" text="Week">
      <formula>NOT(ISERROR(SEARCH("Week",AN5)))</formula>
    </cfRule>
    <cfRule type="containsText" dxfId="1216" priority="505" stopIfTrue="1" operator="containsText" text="2018">
      <formula>NOT(ISERROR(SEARCH("2018",AN5)))</formula>
    </cfRule>
  </conditionalFormatting>
  <conditionalFormatting sqref="AN5">
    <cfRule type="containsText" dxfId="1215" priority="502" stopIfTrue="1" operator="containsText" text="Week">
      <formula>NOT(ISERROR(SEARCH("Week",AN5)))</formula>
    </cfRule>
  </conditionalFormatting>
  <conditionalFormatting sqref="AN5">
    <cfRule type="containsText" dxfId="1214" priority="499" stopIfTrue="1" operator="containsText" text="day">
      <formula>NOT(ISERROR(SEARCH("day",AN5)))</formula>
    </cfRule>
    <cfRule type="containsText" dxfId="1213" priority="500" stopIfTrue="1" operator="containsText" text="Week">
      <formula>NOT(ISERROR(SEARCH("Week",AN5)))</formula>
    </cfRule>
    <cfRule type="containsText" dxfId="1212" priority="501" stopIfTrue="1" operator="containsText" text="2018">
      <formula>NOT(ISERROR(SEARCH("2018",AN5)))</formula>
    </cfRule>
  </conditionalFormatting>
  <conditionalFormatting sqref="AL5">
    <cfRule type="containsText" dxfId="1211" priority="498" stopIfTrue="1" operator="containsText" text="Week">
      <formula>NOT(ISERROR(SEARCH("Week",AL5)))</formula>
    </cfRule>
  </conditionalFormatting>
  <conditionalFormatting sqref="AL5">
    <cfRule type="containsText" dxfId="1210" priority="495" stopIfTrue="1" operator="containsText" text="day">
      <formula>NOT(ISERROR(SEARCH("day",AL5)))</formula>
    </cfRule>
    <cfRule type="containsText" dxfId="1209" priority="496" stopIfTrue="1" operator="containsText" text="Week">
      <formula>NOT(ISERROR(SEARCH("Week",AL5)))</formula>
    </cfRule>
    <cfRule type="containsText" dxfId="1208" priority="497" stopIfTrue="1" operator="containsText" text="2018">
      <formula>NOT(ISERROR(SEARCH("2018",AL5)))</formula>
    </cfRule>
  </conditionalFormatting>
  <conditionalFormatting sqref="AL5">
    <cfRule type="containsText" dxfId="1207" priority="494" stopIfTrue="1" operator="containsText" text="Week">
      <formula>NOT(ISERROR(SEARCH("Week",AL5)))</formula>
    </cfRule>
  </conditionalFormatting>
  <conditionalFormatting sqref="AL5">
    <cfRule type="containsText" dxfId="1206" priority="491" stopIfTrue="1" operator="containsText" text="day">
      <formula>NOT(ISERROR(SEARCH("day",AL5)))</formula>
    </cfRule>
    <cfRule type="containsText" dxfId="1205" priority="492" stopIfTrue="1" operator="containsText" text="Week">
      <formula>NOT(ISERROR(SEARCH("Week",AL5)))</formula>
    </cfRule>
    <cfRule type="containsText" dxfId="1204" priority="493" stopIfTrue="1" operator="containsText" text="2018">
      <formula>NOT(ISERROR(SEARCH("2018",AL5)))</formula>
    </cfRule>
  </conditionalFormatting>
  <conditionalFormatting sqref="AL6">
    <cfRule type="containsText" dxfId="1203" priority="490" stopIfTrue="1" operator="containsText" text="Week">
      <formula>NOT(ISERROR(SEARCH("Week",AL6)))</formula>
    </cfRule>
  </conditionalFormatting>
  <conditionalFormatting sqref="AL6">
    <cfRule type="containsText" dxfId="1202" priority="487" stopIfTrue="1" operator="containsText" text="day">
      <formula>NOT(ISERROR(SEARCH("day",AL6)))</formula>
    </cfRule>
    <cfRule type="containsText" dxfId="1201" priority="488" stopIfTrue="1" operator="containsText" text="Week">
      <formula>NOT(ISERROR(SEARCH("Week",AL6)))</formula>
    </cfRule>
    <cfRule type="containsText" dxfId="1200" priority="489" stopIfTrue="1" operator="containsText" text="2018">
      <formula>NOT(ISERROR(SEARCH("2018",AL6)))</formula>
    </cfRule>
  </conditionalFormatting>
  <conditionalFormatting sqref="AN6">
    <cfRule type="containsText" dxfId="1199" priority="486" stopIfTrue="1" operator="containsText" text="Week">
      <formula>NOT(ISERROR(SEARCH("Week",AN6)))</formula>
    </cfRule>
  </conditionalFormatting>
  <conditionalFormatting sqref="AN6">
    <cfRule type="containsText" dxfId="1198" priority="483" stopIfTrue="1" operator="containsText" text="day">
      <formula>NOT(ISERROR(SEARCH("day",AN6)))</formula>
    </cfRule>
    <cfRule type="containsText" dxfId="1197" priority="484" stopIfTrue="1" operator="containsText" text="Week">
      <formula>NOT(ISERROR(SEARCH("Week",AN6)))</formula>
    </cfRule>
    <cfRule type="containsText" dxfId="1196" priority="485" stopIfTrue="1" operator="containsText" text="2018">
      <formula>NOT(ISERROR(SEARCH("2018",AN6)))</formula>
    </cfRule>
  </conditionalFormatting>
  <conditionalFormatting sqref="AN6">
    <cfRule type="containsText" dxfId="1195" priority="482" stopIfTrue="1" operator="containsText" text="Week">
      <formula>NOT(ISERROR(SEARCH("Week",AN6)))</formula>
    </cfRule>
  </conditionalFormatting>
  <conditionalFormatting sqref="AN6">
    <cfRule type="containsText" dxfId="1194" priority="479" stopIfTrue="1" operator="containsText" text="day">
      <formula>NOT(ISERROR(SEARCH("day",AN6)))</formula>
    </cfRule>
    <cfRule type="containsText" dxfId="1193" priority="480" stopIfTrue="1" operator="containsText" text="Week">
      <formula>NOT(ISERROR(SEARCH("Week",AN6)))</formula>
    </cfRule>
    <cfRule type="containsText" dxfId="1192" priority="481" stopIfTrue="1" operator="containsText" text="2018">
      <formula>NOT(ISERROR(SEARCH("2018",AN6)))</formula>
    </cfRule>
  </conditionalFormatting>
  <conditionalFormatting sqref="AN6">
    <cfRule type="containsText" dxfId="1191" priority="478" stopIfTrue="1" operator="containsText" text="Week">
      <formula>NOT(ISERROR(SEARCH("Week",AN6)))</formula>
    </cfRule>
  </conditionalFormatting>
  <conditionalFormatting sqref="AN6">
    <cfRule type="containsText" dxfId="1190" priority="475" stopIfTrue="1" operator="containsText" text="day">
      <formula>NOT(ISERROR(SEARCH("day",AN6)))</formula>
    </cfRule>
    <cfRule type="containsText" dxfId="1189" priority="476" stopIfTrue="1" operator="containsText" text="Week">
      <formula>NOT(ISERROR(SEARCH("Week",AN6)))</formula>
    </cfRule>
    <cfRule type="containsText" dxfId="1188" priority="477" stopIfTrue="1" operator="containsText" text="2018">
      <formula>NOT(ISERROR(SEARCH("2018",AN6)))</formula>
    </cfRule>
  </conditionalFormatting>
  <conditionalFormatting sqref="AN7">
    <cfRule type="containsText" dxfId="1187" priority="474" stopIfTrue="1" operator="containsText" text="Week">
      <formula>NOT(ISERROR(SEARCH("Week",AN7)))</formula>
    </cfRule>
  </conditionalFormatting>
  <conditionalFormatting sqref="AN7">
    <cfRule type="containsText" dxfId="1186" priority="471" stopIfTrue="1" operator="containsText" text="day">
      <formula>NOT(ISERROR(SEARCH("day",AN7)))</formula>
    </cfRule>
    <cfRule type="containsText" dxfId="1185" priority="472" stopIfTrue="1" operator="containsText" text="Week">
      <formula>NOT(ISERROR(SEARCH("Week",AN7)))</formula>
    </cfRule>
    <cfRule type="containsText" dxfId="1184" priority="473" stopIfTrue="1" operator="containsText" text="2018">
      <formula>NOT(ISERROR(SEARCH("2018",AN7)))</formula>
    </cfRule>
  </conditionalFormatting>
  <conditionalFormatting sqref="AN7">
    <cfRule type="containsText" dxfId="1183" priority="470" stopIfTrue="1" operator="containsText" text="Week">
      <formula>NOT(ISERROR(SEARCH("Week",AN7)))</formula>
    </cfRule>
  </conditionalFormatting>
  <conditionalFormatting sqref="AN7">
    <cfRule type="containsText" dxfId="1182" priority="467" stopIfTrue="1" operator="containsText" text="day">
      <formula>NOT(ISERROR(SEARCH("day",AN7)))</formula>
    </cfRule>
    <cfRule type="containsText" dxfId="1181" priority="468" stopIfTrue="1" operator="containsText" text="Week">
      <formula>NOT(ISERROR(SEARCH("Week",AN7)))</formula>
    </cfRule>
    <cfRule type="containsText" dxfId="1180" priority="469" stopIfTrue="1" operator="containsText" text="2018">
      <formula>NOT(ISERROR(SEARCH("2018",AN7)))</formula>
    </cfRule>
  </conditionalFormatting>
  <conditionalFormatting sqref="AL7">
    <cfRule type="containsText" dxfId="1179" priority="466" stopIfTrue="1" operator="containsText" text="Week">
      <formula>NOT(ISERROR(SEARCH("Week",AL7)))</formula>
    </cfRule>
  </conditionalFormatting>
  <conditionalFormatting sqref="AL7">
    <cfRule type="containsText" dxfId="1178" priority="463" stopIfTrue="1" operator="containsText" text="day">
      <formula>NOT(ISERROR(SEARCH("day",AL7)))</formula>
    </cfRule>
    <cfRule type="containsText" dxfId="1177" priority="464" stopIfTrue="1" operator="containsText" text="Week">
      <formula>NOT(ISERROR(SEARCH("Week",AL7)))</formula>
    </cfRule>
    <cfRule type="containsText" dxfId="1176" priority="465" stopIfTrue="1" operator="containsText" text="2018">
      <formula>NOT(ISERROR(SEARCH("2018",AL7)))</formula>
    </cfRule>
  </conditionalFormatting>
  <conditionalFormatting sqref="AL8">
    <cfRule type="containsText" dxfId="1175" priority="462" stopIfTrue="1" operator="containsText" text="Week">
      <formula>NOT(ISERROR(SEARCH("Week",AL8)))</formula>
    </cfRule>
  </conditionalFormatting>
  <conditionalFormatting sqref="AL8">
    <cfRule type="containsText" dxfId="1174" priority="459" stopIfTrue="1" operator="containsText" text="day">
      <formula>NOT(ISERROR(SEARCH("day",AL8)))</formula>
    </cfRule>
    <cfRule type="containsText" dxfId="1173" priority="460" stopIfTrue="1" operator="containsText" text="Week">
      <formula>NOT(ISERROR(SEARCH("Week",AL8)))</formula>
    </cfRule>
    <cfRule type="containsText" dxfId="1172" priority="461" stopIfTrue="1" operator="containsText" text="2018">
      <formula>NOT(ISERROR(SEARCH("2018",AL8)))</formula>
    </cfRule>
  </conditionalFormatting>
  <conditionalFormatting sqref="AN8">
    <cfRule type="containsText" dxfId="1171" priority="458" stopIfTrue="1" operator="containsText" text="Week">
      <formula>NOT(ISERROR(SEARCH("Week",AN8)))</formula>
    </cfRule>
  </conditionalFormatting>
  <conditionalFormatting sqref="AN8">
    <cfRule type="containsText" dxfId="1170" priority="455" stopIfTrue="1" operator="containsText" text="day">
      <formula>NOT(ISERROR(SEARCH("day",AN8)))</formula>
    </cfRule>
    <cfRule type="containsText" dxfId="1169" priority="456" stopIfTrue="1" operator="containsText" text="Week">
      <formula>NOT(ISERROR(SEARCH("Week",AN8)))</formula>
    </cfRule>
    <cfRule type="containsText" dxfId="1168" priority="457" stopIfTrue="1" operator="containsText" text="2018">
      <formula>NOT(ISERROR(SEARCH("2018",AN8)))</formula>
    </cfRule>
  </conditionalFormatting>
  <conditionalFormatting sqref="AL8">
    <cfRule type="containsText" dxfId="1167" priority="454" stopIfTrue="1" operator="containsText" text="Week">
      <formula>NOT(ISERROR(SEARCH("Week",AL8)))</formula>
    </cfRule>
  </conditionalFormatting>
  <conditionalFormatting sqref="AL8">
    <cfRule type="containsText" dxfId="1166" priority="451" stopIfTrue="1" operator="containsText" text="day">
      <formula>NOT(ISERROR(SEARCH("day",AL8)))</formula>
    </cfRule>
    <cfRule type="containsText" dxfId="1165" priority="452" stopIfTrue="1" operator="containsText" text="Week">
      <formula>NOT(ISERROR(SEARCH("Week",AL8)))</formula>
    </cfRule>
    <cfRule type="containsText" dxfId="1164" priority="453" stopIfTrue="1" operator="containsText" text="2018">
      <formula>NOT(ISERROR(SEARCH("2018",AL8)))</formula>
    </cfRule>
  </conditionalFormatting>
  <conditionalFormatting sqref="AL8">
    <cfRule type="containsText" dxfId="1163" priority="450" stopIfTrue="1" operator="containsText" text="Week">
      <formula>NOT(ISERROR(SEARCH("Week",AL8)))</formula>
    </cfRule>
  </conditionalFormatting>
  <conditionalFormatting sqref="AL8">
    <cfRule type="containsText" dxfId="1162" priority="447" stopIfTrue="1" operator="containsText" text="day">
      <formula>NOT(ISERROR(SEARCH("day",AL8)))</formula>
    </cfRule>
    <cfRule type="containsText" dxfId="1161" priority="448" stopIfTrue="1" operator="containsText" text="Week">
      <formula>NOT(ISERROR(SEARCH("Week",AL8)))</formula>
    </cfRule>
    <cfRule type="containsText" dxfId="1160" priority="449" stopIfTrue="1" operator="containsText" text="2018">
      <formula>NOT(ISERROR(SEARCH("2018",AL8)))</formula>
    </cfRule>
  </conditionalFormatting>
  <conditionalFormatting sqref="AL9">
    <cfRule type="containsText" dxfId="1159" priority="446" stopIfTrue="1" operator="containsText" text="Week">
      <formula>NOT(ISERROR(SEARCH("Week",AL9)))</formula>
    </cfRule>
  </conditionalFormatting>
  <conditionalFormatting sqref="AL9">
    <cfRule type="containsText" dxfId="1158" priority="443" stopIfTrue="1" operator="containsText" text="day">
      <formula>NOT(ISERROR(SEARCH("day",AL9)))</formula>
    </cfRule>
    <cfRule type="containsText" dxfId="1157" priority="444" stopIfTrue="1" operator="containsText" text="Week">
      <formula>NOT(ISERROR(SEARCH("Week",AL9)))</formula>
    </cfRule>
    <cfRule type="containsText" dxfId="1156" priority="445" stopIfTrue="1" operator="containsText" text="2018">
      <formula>NOT(ISERROR(SEARCH("2018",AL9)))</formula>
    </cfRule>
  </conditionalFormatting>
  <conditionalFormatting sqref="AL9">
    <cfRule type="containsText" dxfId="1155" priority="442" stopIfTrue="1" operator="containsText" text="Week">
      <formula>NOT(ISERROR(SEARCH("Week",AL9)))</formula>
    </cfRule>
  </conditionalFormatting>
  <conditionalFormatting sqref="AL9">
    <cfRule type="containsText" dxfId="1154" priority="439" stopIfTrue="1" operator="containsText" text="day">
      <formula>NOT(ISERROR(SEARCH("day",AL9)))</formula>
    </cfRule>
    <cfRule type="containsText" dxfId="1153" priority="440" stopIfTrue="1" operator="containsText" text="Week">
      <formula>NOT(ISERROR(SEARCH("Week",AL9)))</formula>
    </cfRule>
    <cfRule type="containsText" dxfId="1152" priority="441" stopIfTrue="1" operator="containsText" text="2018">
      <formula>NOT(ISERROR(SEARCH("2018",AL9)))</formula>
    </cfRule>
  </conditionalFormatting>
  <conditionalFormatting sqref="AN9">
    <cfRule type="containsText" dxfId="1151" priority="438" stopIfTrue="1" operator="containsText" text="Week">
      <formula>NOT(ISERROR(SEARCH("Week",AN9)))</formula>
    </cfRule>
  </conditionalFormatting>
  <conditionalFormatting sqref="AN9">
    <cfRule type="containsText" dxfId="1150" priority="435" stopIfTrue="1" operator="containsText" text="day">
      <formula>NOT(ISERROR(SEARCH("day",AN9)))</formula>
    </cfRule>
    <cfRule type="containsText" dxfId="1149" priority="436" stopIfTrue="1" operator="containsText" text="Week">
      <formula>NOT(ISERROR(SEARCH("Week",AN9)))</formula>
    </cfRule>
    <cfRule type="containsText" dxfId="1148" priority="437" stopIfTrue="1" operator="containsText" text="2018">
      <formula>NOT(ISERROR(SEARCH("2018",AN9)))</formula>
    </cfRule>
  </conditionalFormatting>
  <conditionalFormatting sqref="AN9">
    <cfRule type="containsText" dxfId="1147" priority="434" stopIfTrue="1" operator="containsText" text="Week">
      <formula>NOT(ISERROR(SEARCH("Week",AN9)))</formula>
    </cfRule>
  </conditionalFormatting>
  <conditionalFormatting sqref="AN9">
    <cfRule type="containsText" dxfId="1146" priority="431" stopIfTrue="1" operator="containsText" text="day">
      <formula>NOT(ISERROR(SEARCH("day",AN9)))</formula>
    </cfRule>
    <cfRule type="containsText" dxfId="1145" priority="432" stopIfTrue="1" operator="containsText" text="Week">
      <formula>NOT(ISERROR(SEARCH("Week",AN9)))</formula>
    </cfRule>
    <cfRule type="containsText" dxfId="1144" priority="433" stopIfTrue="1" operator="containsText" text="2018">
      <formula>NOT(ISERROR(SEARCH("2018",AN9)))</formula>
    </cfRule>
  </conditionalFormatting>
  <conditionalFormatting sqref="AL10">
    <cfRule type="containsText" dxfId="1143" priority="430" stopIfTrue="1" operator="containsText" text="Week">
      <formula>NOT(ISERROR(SEARCH("Week",AL10)))</formula>
    </cfRule>
  </conditionalFormatting>
  <conditionalFormatting sqref="AL10">
    <cfRule type="containsText" dxfId="1142" priority="427" stopIfTrue="1" operator="containsText" text="day">
      <formula>NOT(ISERROR(SEARCH("day",AL10)))</formula>
    </cfRule>
    <cfRule type="containsText" dxfId="1141" priority="428" stopIfTrue="1" operator="containsText" text="Week">
      <formula>NOT(ISERROR(SEARCH("Week",AL10)))</formula>
    </cfRule>
    <cfRule type="containsText" dxfId="1140" priority="429" stopIfTrue="1" operator="containsText" text="2018">
      <formula>NOT(ISERROR(SEARCH("2018",AL10)))</formula>
    </cfRule>
  </conditionalFormatting>
  <conditionalFormatting sqref="AN10">
    <cfRule type="containsText" dxfId="1139" priority="426" stopIfTrue="1" operator="containsText" text="Week">
      <formula>NOT(ISERROR(SEARCH("Week",AN10)))</formula>
    </cfRule>
  </conditionalFormatting>
  <conditionalFormatting sqref="AN10">
    <cfRule type="containsText" dxfId="1138" priority="423" stopIfTrue="1" operator="containsText" text="day">
      <formula>NOT(ISERROR(SEARCH("day",AN10)))</formula>
    </cfRule>
    <cfRule type="containsText" dxfId="1137" priority="424" stopIfTrue="1" operator="containsText" text="Week">
      <formula>NOT(ISERROR(SEARCH("Week",AN10)))</formula>
    </cfRule>
    <cfRule type="containsText" dxfId="1136" priority="425" stopIfTrue="1" operator="containsText" text="2018">
      <formula>NOT(ISERROR(SEARCH("2018",AN10)))</formula>
    </cfRule>
  </conditionalFormatting>
  <conditionalFormatting sqref="AN10">
    <cfRule type="containsText" dxfId="1135" priority="422" stopIfTrue="1" operator="containsText" text="Week">
      <formula>NOT(ISERROR(SEARCH("Week",AN10)))</formula>
    </cfRule>
  </conditionalFormatting>
  <conditionalFormatting sqref="AN10">
    <cfRule type="containsText" dxfId="1134" priority="419" stopIfTrue="1" operator="containsText" text="day">
      <formula>NOT(ISERROR(SEARCH("day",AN10)))</formula>
    </cfRule>
    <cfRule type="containsText" dxfId="1133" priority="420" stopIfTrue="1" operator="containsText" text="Week">
      <formula>NOT(ISERROR(SEARCH("Week",AN10)))</formula>
    </cfRule>
    <cfRule type="containsText" dxfId="1132" priority="421" stopIfTrue="1" operator="containsText" text="2018">
      <formula>NOT(ISERROR(SEARCH("2018",AN10)))</formula>
    </cfRule>
  </conditionalFormatting>
  <conditionalFormatting sqref="AL10">
    <cfRule type="containsText" dxfId="1131" priority="418" stopIfTrue="1" operator="containsText" text="Week">
      <formula>NOT(ISERROR(SEARCH("Week",AL10)))</formula>
    </cfRule>
  </conditionalFormatting>
  <conditionalFormatting sqref="AL10">
    <cfRule type="containsText" dxfId="1130" priority="415" stopIfTrue="1" operator="containsText" text="day">
      <formula>NOT(ISERROR(SEARCH("day",AL10)))</formula>
    </cfRule>
    <cfRule type="containsText" dxfId="1129" priority="416" stopIfTrue="1" operator="containsText" text="Week">
      <formula>NOT(ISERROR(SEARCH("Week",AL10)))</formula>
    </cfRule>
    <cfRule type="containsText" dxfId="1128" priority="417" stopIfTrue="1" operator="containsText" text="2018">
      <formula>NOT(ISERROR(SEARCH("2018",AL10)))</formula>
    </cfRule>
  </conditionalFormatting>
  <conditionalFormatting sqref="AL10">
    <cfRule type="containsText" dxfId="1127" priority="414" stopIfTrue="1" operator="containsText" text="Week">
      <formula>NOT(ISERROR(SEARCH("Week",AL10)))</formula>
    </cfRule>
  </conditionalFormatting>
  <conditionalFormatting sqref="AL10">
    <cfRule type="containsText" dxfId="1126" priority="411" stopIfTrue="1" operator="containsText" text="day">
      <formula>NOT(ISERROR(SEARCH("day",AL10)))</formula>
    </cfRule>
    <cfRule type="containsText" dxfId="1125" priority="412" stopIfTrue="1" operator="containsText" text="Week">
      <formula>NOT(ISERROR(SEARCH("Week",AL10)))</formula>
    </cfRule>
    <cfRule type="containsText" dxfId="1124" priority="413" stopIfTrue="1" operator="containsText" text="2018">
      <formula>NOT(ISERROR(SEARCH("2018",AL10)))</formula>
    </cfRule>
  </conditionalFormatting>
  <conditionalFormatting sqref="AL10">
    <cfRule type="containsText" dxfId="1123" priority="410" stopIfTrue="1" operator="containsText" text="Week">
      <formula>NOT(ISERROR(SEARCH("Week",AL10)))</formula>
    </cfRule>
  </conditionalFormatting>
  <conditionalFormatting sqref="AL10">
    <cfRule type="containsText" dxfId="1122" priority="407" stopIfTrue="1" operator="containsText" text="day">
      <formula>NOT(ISERROR(SEARCH("day",AL10)))</formula>
    </cfRule>
    <cfRule type="containsText" dxfId="1121" priority="408" stopIfTrue="1" operator="containsText" text="Week">
      <formula>NOT(ISERROR(SEARCH("Week",AL10)))</formula>
    </cfRule>
    <cfRule type="containsText" dxfId="1120" priority="409" stopIfTrue="1" operator="containsText" text="2018">
      <formula>NOT(ISERROR(SEARCH("2018",AL10)))</formula>
    </cfRule>
  </conditionalFormatting>
  <conditionalFormatting sqref="AN11">
    <cfRule type="containsText" dxfId="1119" priority="406" stopIfTrue="1" operator="containsText" text="Week">
      <formula>NOT(ISERROR(SEARCH("Week",AN11)))</formula>
    </cfRule>
  </conditionalFormatting>
  <conditionalFormatting sqref="AN11">
    <cfRule type="containsText" dxfId="1118" priority="403" stopIfTrue="1" operator="containsText" text="day">
      <formula>NOT(ISERROR(SEARCH("day",AN11)))</formula>
    </cfRule>
    <cfRule type="containsText" dxfId="1117" priority="404" stopIfTrue="1" operator="containsText" text="Week">
      <formula>NOT(ISERROR(SEARCH("Week",AN11)))</formula>
    </cfRule>
    <cfRule type="containsText" dxfId="1116" priority="405" stopIfTrue="1" operator="containsText" text="2018">
      <formula>NOT(ISERROR(SEARCH("2018",AN11)))</formula>
    </cfRule>
  </conditionalFormatting>
  <conditionalFormatting sqref="AN11">
    <cfRule type="containsText" dxfId="1115" priority="402" stopIfTrue="1" operator="containsText" text="Week">
      <formula>NOT(ISERROR(SEARCH("Week",AN11)))</formula>
    </cfRule>
  </conditionalFormatting>
  <conditionalFormatting sqref="AN11">
    <cfRule type="containsText" dxfId="1114" priority="399" stopIfTrue="1" operator="containsText" text="day">
      <formula>NOT(ISERROR(SEARCH("day",AN11)))</formula>
    </cfRule>
    <cfRule type="containsText" dxfId="1113" priority="400" stopIfTrue="1" operator="containsText" text="Week">
      <formula>NOT(ISERROR(SEARCH("Week",AN11)))</formula>
    </cfRule>
    <cfRule type="containsText" dxfId="1112" priority="401" stopIfTrue="1" operator="containsText" text="2018">
      <formula>NOT(ISERROR(SEARCH("2018",AN11)))</formula>
    </cfRule>
  </conditionalFormatting>
  <conditionalFormatting sqref="AN11">
    <cfRule type="containsText" dxfId="1111" priority="398" stopIfTrue="1" operator="containsText" text="Week">
      <formula>NOT(ISERROR(SEARCH("Week",AN11)))</formula>
    </cfRule>
  </conditionalFormatting>
  <conditionalFormatting sqref="AN11">
    <cfRule type="containsText" dxfId="1110" priority="395" stopIfTrue="1" operator="containsText" text="day">
      <formula>NOT(ISERROR(SEARCH("day",AN11)))</formula>
    </cfRule>
    <cfRule type="containsText" dxfId="1109" priority="396" stopIfTrue="1" operator="containsText" text="Week">
      <formula>NOT(ISERROR(SEARCH("Week",AN11)))</formula>
    </cfRule>
    <cfRule type="containsText" dxfId="1108" priority="397" stopIfTrue="1" operator="containsText" text="2018">
      <formula>NOT(ISERROR(SEARCH("2018",AN11)))</formula>
    </cfRule>
  </conditionalFormatting>
  <conditionalFormatting sqref="AL12">
    <cfRule type="containsText" dxfId="1107" priority="394" stopIfTrue="1" operator="containsText" text="Week">
      <formula>NOT(ISERROR(SEARCH("Week",AL12)))</formula>
    </cfRule>
  </conditionalFormatting>
  <conditionalFormatting sqref="AL12">
    <cfRule type="containsText" dxfId="1106" priority="391" stopIfTrue="1" operator="containsText" text="day">
      <formula>NOT(ISERROR(SEARCH("day",AL12)))</formula>
    </cfRule>
    <cfRule type="containsText" dxfId="1105" priority="392" stopIfTrue="1" operator="containsText" text="Week">
      <formula>NOT(ISERROR(SEARCH("Week",AL12)))</formula>
    </cfRule>
    <cfRule type="containsText" dxfId="1104" priority="393" stopIfTrue="1" operator="containsText" text="2018">
      <formula>NOT(ISERROR(SEARCH("2018",AL12)))</formula>
    </cfRule>
  </conditionalFormatting>
  <conditionalFormatting sqref="AN12">
    <cfRule type="containsText" dxfId="1103" priority="390" stopIfTrue="1" operator="containsText" text="Week">
      <formula>NOT(ISERROR(SEARCH("Week",AN12)))</formula>
    </cfRule>
  </conditionalFormatting>
  <conditionalFormatting sqref="AN12">
    <cfRule type="containsText" dxfId="1102" priority="387" stopIfTrue="1" operator="containsText" text="day">
      <formula>NOT(ISERROR(SEARCH("day",AN12)))</formula>
    </cfRule>
    <cfRule type="containsText" dxfId="1101" priority="388" stopIfTrue="1" operator="containsText" text="Week">
      <formula>NOT(ISERROR(SEARCH("Week",AN12)))</formula>
    </cfRule>
    <cfRule type="containsText" dxfId="1100" priority="389" stopIfTrue="1" operator="containsText" text="2018">
      <formula>NOT(ISERROR(SEARCH("2018",AN12)))</formula>
    </cfRule>
  </conditionalFormatting>
  <conditionalFormatting sqref="AL12">
    <cfRule type="containsText" dxfId="1099" priority="386" stopIfTrue="1" operator="containsText" text="Week">
      <formula>NOT(ISERROR(SEARCH("Week",AL12)))</formula>
    </cfRule>
  </conditionalFormatting>
  <conditionalFormatting sqref="AL12">
    <cfRule type="containsText" dxfId="1098" priority="383" stopIfTrue="1" operator="containsText" text="day">
      <formula>NOT(ISERROR(SEARCH("day",AL12)))</formula>
    </cfRule>
    <cfRule type="containsText" dxfId="1097" priority="384" stopIfTrue="1" operator="containsText" text="Week">
      <formula>NOT(ISERROR(SEARCH("Week",AL12)))</formula>
    </cfRule>
    <cfRule type="containsText" dxfId="1096" priority="385" stopIfTrue="1" operator="containsText" text="2018">
      <formula>NOT(ISERROR(SEARCH("2018",AL12)))</formula>
    </cfRule>
  </conditionalFormatting>
  <conditionalFormatting sqref="AL12">
    <cfRule type="containsText" dxfId="1095" priority="382" stopIfTrue="1" operator="containsText" text="Week">
      <formula>NOT(ISERROR(SEARCH("Week",AL12)))</formula>
    </cfRule>
  </conditionalFormatting>
  <conditionalFormatting sqref="AL12">
    <cfRule type="containsText" dxfId="1094" priority="379" stopIfTrue="1" operator="containsText" text="day">
      <formula>NOT(ISERROR(SEARCH("day",AL12)))</formula>
    </cfRule>
    <cfRule type="containsText" dxfId="1093" priority="380" stopIfTrue="1" operator="containsText" text="Week">
      <formula>NOT(ISERROR(SEARCH("Week",AL12)))</formula>
    </cfRule>
    <cfRule type="containsText" dxfId="1092" priority="381" stopIfTrue="1" operator="containsText" text="2018">
      <formula>NOT(ISERROR(SEARCH("2018",AL12)))</formula>
    </cfRule>
  </conditionalFormatting>
  <conditionalFormatting sqref="AN12">
    <cfRule type="containsText" dxfId="1091" priority="378" stopIfTrue="1" operator="containsText" text="Week">
      <formula>NOT(ISERROR(SEARCH("Week",AN12)))</formula>
    </cfRule>
  </conditionalFormatting>
  <conditionalFormatting sqref="AN12">
    <cfRule type="containsText" dxfId="1090" priority="375" stopIfTrue="1" operator="containsText" text="day">
      <formula>NOT(ISERROR(SEARCH("day",AN12)))</formula>
    </cfRule>
    <cfRule type="containsText" dxfId="1089" priority="376" stopIfTrue="1" operator="containsText" text="Week">
      <formula>NOT(ISERROR(SEARCH("Week",AN12)))</formula>
    </cfRule>
    <cfRule type="containsText" dxfId="1088" priority="377" stopIfTrue="1" operator="containsText" text="2018">
      <formula>NOT(ISERROR(SEARCH("2018",AN12)))</formula>
    </cfRule>
  </conditionalFormatting>
  <conditionalFormatting sqref="AN12">
    <cfRule type="containsText" dxfId="1087" priority="374" stopIfTrue="1" operator="containsText" text="Week">
      <formula>NOT(ISERROR(SEARCH("Week",AN12)))</formula>
    </cfRule>
  </conditionalFormatting>
  <conditionalFormatting sqref="AN12">
    <cfRule type="containsText" dxfId="1086" priority="371" stopIfTrue="1" operator="containsText" text="day">
      <formula>NOT(ISERROR(SEARCH("day",AN12)))</formula>
    </cfRule>
    <cfRule type="containsText" dxfId="1085" priority="372" stopIfTrue="1" operator="containsText" text="Week">
      <formula>NOT(ISERROR(SEARCH("Week",AN12)))</formula>
    </cfRule>
    <cfRule type="containsText" dxfId="1084" priority="373" stopIfTrue="1" operator="containsText" text="2018">
      <formula>NOT(ISERROR(SEARCH("2018",AN12)))</formula>
    </cfRule>
  </conditionalFormatting>
  <conditionalFormatting sqref="AN14">
    <cfRule type="containsText" dxfId="1083" priority="370" stopIfTrue="1" operator="containsText" text="Week">
      <formula>NOT(ISERROR(SEARCH("Week",AN14)))</formula>
    </cfRule>
  </conditionalFormatting>
  <conditionalFormatting sqref="AN14">
    <cfRule type="containsText" dxfId="1082" priority="367" stopIfTrue="1" operator="containsText" text="day">
      <formula>NOT(ISERROR(SEARCH("day",AN14)))</formula>
    </cfRule>
    <cfRule type="containsText" dxfId="1081" priority="368" stopIfTrue="1" operator="containsText" text="Week">
      <formula>NOT(ISERROR(SEARCH("Week",AN14)))</formula>
    </cfRule>
    <cfRule type="containsText" dxfId="1080" priority="369" stopIfTrue="1" operator="containsText" text="2018">
      <formula>NOT(ISERROR(SEARCH("2018",AN14)))</formula>
    </cfRule>
  </conditionalFormatting>
  <conditionalFormatting sqref="AL15">
    <cfRule type="containsText" dxfId="1079" priority="366" stopIfTrue="1" operator="containsText" text="Week">
      <formula>NOT(ISERROR(SEARCH("Week",AL15)))</formula>
    </cfRule>
  </conditionalFormatting>
  <conditionalFormatting sqref="AL15">
    <cfRule type="containsText" dxfId="1078" priority="363" stopIfTrue="1" operator="containsText" text="day">
      <formula>NOT(ISERROR(SEARCH("day",AL15)))</formula>
    </cfRule>
    <cfRule type="containsText" dxfId="1077" priority="364" stopIfTrue="1" operator="containsText" text="Week">
      <formula>NOT(ISERROR(SEARCH("Week",AL15)))</formula>
    </cfRule>
    <cfRule type="containsText" dxfId="1076" priority="365" stopIfTrue="1" operator="containsText" text="2018">
      <formula>NOT(ISERROR(SEARCH("2018",AL15)))</formula>
    </cfRule>
  </conditionalFormatting>
  <conditionalFormatting sqref="AL15">
    <cfRule type="containsText" dxfId="1075" priority="362" stopIfTrue="1" operator="containsText" text="Week">
      <formula>NOT(ISERROR(SEARCH("Week",AL15)))</formula>
    </cfRule>
  </conditionalFormatting>
  <conditionalFormatting sqref="AL15">
    <cfRule type="containsText" dxfId="1074" priority="359" stopIfTrue="1" operator="containsText" text="day">
      <formula>NOT(ISERROR(SEARCH("day",AL15)))</formula>
    </cfRule>
    <cfRule type="containsText" dxfId="1073" priority="360" stopIfTrue="1" operator="containsText" text="Week">
      <formula>NOT(ISERROR(SEARCH("Week",AL15)))</formula>
    </cfRule>
    <cfRule type="containsText" dxfId="1072" priority="361" stopIfTrue="1" operator="containsText" text="2018">
      <formula>NOT(ISERROR(SEARCH("2018",AL15)))</formula>
    </cfRule>
  </conditionalFormatting>
  <conditionalFormatting sqref="AK20:AO20 AL19:AO19 AK16:AK19">
    <cfRule type="cellIs" dxfId="1071" priority="319" operator="equal">
      <formula>"Home"</formula>
    </cfRule>
    <cfRule type="cellIs" dxfId="1070" priority="320" operator="equal">
      <formula>"Away"</formula>
    </cfRule>
  </conditionalFormatting>
  <conditionalFormatting sqref="AL16">
    <cfRule type="containsText" dxfId="1069" priority="318" stopIfTrue="1" operator="containsText" text="Week">
      <formula>NOT(ISERROR(SEARCH("Week",AL16)))</formula>
    </cfRule>
  </conditionalFormatting>
  <conditionalFormatting sqref="AL16">
    <cfRule type="containsText" dxfId="1068" priority="315" stopIfTrue="1" operator="containsText" text="day">
      <formula>NOT(ISERROR(SEARCH("day",AL16)))</formula>
    </cfRule>
    <cfRule type="containsText" dxfId="1067" priority="316" stopIfTrue="1" operator="containsText" text="Week">
      <formula>NOT(ISERROR(SEARCH("Week",AL16)))</formula>
    </cfRule>
    <cfRule type="containsText" dxfId="1066" priority="317" stopIfTrue="1" operator="containsText" text="2018">
      <formula>NOT(ISERROR(SEARCH("2018",AL16)))</formula>
    </cfRule>
  </conditionalFormatting>
  <conditionalFormatting sqref="AL16">
    <cfRule type="containsText" dxfId="1065" priority="314" stopIfTrue="1" operator="containsText" text="Week">
      <formula>NOT(ISERROR(SEARCH("Week",AL16)))</formula>
    </cfRule>
  </conditionalFormatting>
  <conditionalFormatting sqref="AL16">
    <cfRule type="containsText" dxfId="1064" priority="311" stopIfTrue="1" operator="containsText" text="day">
      <formula>NOT(ISERROR(SEARCH("day",AL16)))</formula>
    </cfRule>
    <cfRule type="containsText" dxfId="1063" priority="312" stopIfTrue="1" operator="containsText" text="Week">
      <formula>NOT(ISERROR(SEARCH("Week",AL16)))</formula>
    </cfRule>
    <cfRule type="containsText" dxfId="1062" priority="313" stopIfTrue="1" operator="containsText" text="2018">
      <formula>NOT(ISERROR(SEARCH("2018",AL16)))</formula>
    </cfRule>
  </conditionalFormatting>
  <conditionalFormatting sqref="AL16">
    <cfRule type="containsText" dxfId="1061" priority="310" stopIfTrue="1" operator="containsText" text="Week">
      <formula>NOT(ISERROR(SEARCH("Week",AL16)))</formula>
    </cfRule>
  </conditionalFormatting>
  <conditionalFormatting sqref="AL16">
    <cfRule type="containsText" dxfId="1060" priority="307" stopIfTrue="1" operator="containsText" text="day">
      <formula>NOT(ISERROR(SEARCH("day",AL16)))</formula>
    </cfRule>
    <cfRule type="containsText" dxfId="1059" priority="308" stopIfTrue="1" operator="containsText" text="Week">
      <formula>NOT(ISERROR(SEARCH("Week",AL16)))</formula>
    </cfRule>
    <cfRule type="containsText" dxfId="1058" priority="309" stopIfTrue="1" operator="containsText" text="2018">
      <formula>NOT(ISERROR(SEARCH("2018",AL16)))</formula>
    </cfRule>
  </conditionalFormatting>
  <conditionalFormatting sqref="AL16">
    <cfRule type="containsText" dxfId="1057" priority="306" stopIfTrue="1" operator="containsText" text="Week">
      <formula>NOT(ISERROR(SEARCH("Week",AL16)))</formula>
    </cfRule>
  </conditionalFormatting>
  <conditionalFormatting sqref="AL16">
    <cfRule type="containsText" dxfId="1056" priority="303" stopIfTrue="1" operator="containsText" text="day">
      <formula>NOT(ISERROR(SEARCH("day",AL16)))</formula>
    </cfRule>
    <cfRule type="containsText" dxfId="1055" priority="304" stopIfTrue="1" operator="containsText" text="Week">
      <formula>NOT(ISERROR(SEARCH("Week",AL16)))</formula>
    </cfRule>
    <cfRule type="containsText" dxfId="1054" priority="305" stopIfTrue="1" operator="containsText" text="2018">
      <formula>NOT(ISERROR(SEARCH("2018",AL16)))</formula>
    </cfRule>
  </conditionalFormatting>
  <conditionalFormatting sqref="AN16">
    <cfRule type="containsText" dxfId="1053" priority="302" stopIfTrue="1" operator="containsText" text="Week">
      <formula>NOT(ISERROR(SEARCH("Week",AN16)))</formula>
    </cfRule>
  </conditionalFormatting>
  <conditionalFormatting sqref="AN16">
    <cfRule type="containsText" dxfId="1052" priority="299" stopIfTrue="1" operator="containsText" text="day">
      <formula>NOT(ISERROR(SEARCH("day",AN16)))</formula>
    </cfRule>
    <cfRule type="containsText" dxfId="1051" priority="300" stopIfTrue="1" operator="containsText" text="Week">
      <formula>NOT(ISERROR(SEARCH("Week",AN16)))</formula>
    </cfRule>
    <cfRule type="containsText" dxfId="1050" priority="301" stopIfTrue="1" operator="containsText" text="2018">
      <formula>NOT(ISERROR(SEARCH("2018",AN16)))</formula>
    </cfRule>
  </conditionalFormatting>
  <conditionalFormatting sqref="AL16:AL17">
    <cfRule type="containsText" dxfId="1049" priority="298" stopIfTrue="1" operator="containsText" text="Week">
      <formula>NOT(ISERROR(SEARCH("Week",AL16)))</formula>
    </cfRule>
  </conditionalFormatting>
  <conditionalFormatting sqref="AL16:AL17">
    <cfRule type="containsText" dxfId="1048" priority="295" stopIfTrue="1" operator="containsText" text="day">
      <formula>NOT(ISERROR(SEARCH("day",AL16)))</formula>
    </cfRule>
    <cfRule type="containsText" dxfId="1047" priority="296" stopIfTrue="1" operator="containsText" text="Week">
      <formula>NOT(ISERROR(SEARCH("Week",AL16)))</formula>
    </cfRule>
    <cfRule type="containsText" dxfId="1046" priority="297" stopIfTrue="1" operator="containsText" text="2018">
      <formula>NOT(ISERROR(SEARCH("2018",AL16)))</formula>
    </cfRule>
  </conditionalFormatting>
  <conditionalFormatting sqref="AN16:AN17">
    <cfRule type="containsText" dxfId="1045" priority="294" stopIfTrue="1" operator="containsText" text="Week">
      <formula>NOT(ISERROR(SEARCH("Week",AN16)))</formula>
    </cfRule>
  </conditionalFormatting>
  <conditionalFormatting sqref="AN16:AN17">
    <cfRule type="containsText" dxfId="1044" priority="291" stopIfTrue="1" operator="containsText" text="day">
      <formula>NOT(ISERROR(SEARCH("day",AN16)))</formula>
    </cfRule>
    <cfRule type="containsText" dxfId="1043" priority="292" stopIfTrue="1" operator="containsText" text="Week">
      <formula>NOT(ISERROR(SEARCH("Week",AN16)))</formula>
    </cfRule>
    <cfRule type="containsText" dxfId="1042" priority="293" stopIfTrue="1" operator="containsText" text="2018">
      <formula>NOT(ISERROR(SEARCH("2018",AN16)))</formula>
    </cfRule>
  </conditionalFormatting>
  <conditionalFormatting sqref="AL17:AL18">
    <cfRule type="containsText" dxfId="1041" priority="290" stopIfTrue="1" operator="containsText" text="Week">
      <formula>NOT(ISERROR(SEARCH("Week",AL17)))</formula>
    </cfRule>
  </conditionalFormatting>
  <conditionalFormatting sqref="AL17:AL18">
    <cfRule type="containsText" dxfId="1040" priority="287" stopIfTrue="1" operator="containsText" text="day">
      <formula>NOT(ISERROR(SEARCH("day",AL17)))</formula>
    </cfRule>
    <cfRule type="containsText" dxfId="1039" priority="288" stopIfTrue="1" operator="containsText" text="Week">
      <formula>NOT(ISERROR(SEARCH("Week",AL17)))</formula>
    </cfRule>
    <cfRule type="containsText" dxfId="1038" priority="289" stopIfTrue="1" operator="containsText" text="2018">
      <formula>NOT(ISERROR(SEARCH("2018",AL17)))</formula>
    </cfRule>
  </conditionalFormatting>
  <conditionalFormatting sqref="AL17:AL18">
    <cfRule type="containsText" dxfId="1037" priority="286" stopIfTrue="1" operator="containsText" text="Week">
      <formula>NOT(ISERROR(SEARCH("Week",AL17)))</formula>
    </cfRule>
  </conditionalFormatting>
  <conditionalFormatting sqref="AL17:AL18">
    <cfRule type="containsText" dxfId="1036" priority="283" stopIfTrue="1" operator="containsText" text="day">
      <formula>NOT(ISERROR(SEARCH("day",AL17)))</formula>
    </cfRule>
    <cfRule type="containsText" dxfId="1035" priority="284" stopIfTrue="1" operator="containsText" text="Week">
      <formula>NOT(ISERROR(SEARCH("Week",AL17)))</formula>
    </cfRule>
    <cfRule type="containsText" dxfId="1034" priority="285" stopIfTrue="1" operator="containsText" text="2018">
      <formula>NOT(ISERROR(SEARCH("2018",AL17)))</formula>
    </cfRule>
  </conditionalFormatting>
  <conditionalFormatting sqref="AK17:AK18">
    <cfRule type="cellIs" dxfId="1033" priority="281" operator="equal">
      <formula>"Home"</formula>
    </cfRule>
    <cfRule type="cellIs" dxfId="1032" priority="282" operator="equal">
      <formula>"Away"</formula>
    </cfRule>
  </conditionalFormatting>
  <conditionalFormatting sqref="AL18:AL19">
    <cfRule type="containsText" dxfId="1031" priority="280" stopIfTrue="1" operator="containsText" text="Week">
      <formula>NOT(ISERROR(SEARCH("Week",AL18)))</formula>
    </cfRule>
  </conditionalFormatting>
  <conditionalFormatting sqref="AL18:AL19">
    <cfRule type="containsText" dxfId="1030" priority="277" stopIfTrue="1" operator="containsText" text="day">
      <formula>NOT(ISERROR(SEARCH("day",AL18)))</formula>
    </cfRule>
    <cfRule type="containsText" dxfId="1029" priority="278" stopIfTrue="1" operator="containsText" text="Week">
      <formula>NOT(ISERROR(SEARCH("Week",AL18)))</formula>
    </cfRule>
    <cfRule type="containsText" dxfId="1028" priority="279" stopIfTrue="1" operator="containsText" text="2018">
      <formula>NOT(ISERROR(SEARCH("2018",AL18)))</formula>
    </cfRule>
  </conditionalFormatting>
  <conditionalFormatting sqref="AL18:AL19">
    <cfRule type="containsText" dxfId="1027" priority="276" stopIfTrue="1" operator="containsText" text="Week">
      <formula>NOT(ISERROR(SEARCH("Week",AL18)))</formula>
    </cfRule>
  </conditionalFormatting>
  <conditionalFormatting sqref="AL18:AL19">
    <cfRule type="containsText" dxfId="1026" priority="273" stopIfTrue="1" operator="containsText" text="day">
      <formula>NOT(ISERROR(SEARCH("day",AL18)))</formula>
    </cfRule>
    <cfRule type="containsText" dxfId="1025" priority="274" stopIfTrue="1" operator="containsText" text="Week">
      <formula>NOT(ISERROR(SEARCH("Week",AL18)))</formula>
    </cfRule>
    <cfRule type="containsText" dxfId="1024" priority="275" stopIfTrue="1" operator="containsText" text="2018">
      <formula>NOT(ISERROR(SEARCH("2018",AL18)))</formula>
    </cfRule>
  </conditionalFormatting>
  <conditionalFormatting sqref="AL18:AL19">
    <cfRule type="containsText" dxfId="1023" priority="272" stopIfTrue="1" operator="containsText" text="Week">
      <formula>NOT(ISERROR(SEARCH("Week",AL18)))</formula>
    </cfRule>
  </conditionalFormatting>
  <conditionalFormatting sqref="AL18:AL19">
    <cfRule type="containsText" dxfId="1022" priority="269" stopIfTrue="1" operator="containsText" text="day">
      <formula>NOT(ISERROR(SEARCH("day",AL18)))</formula>
    </cfRule>
    <cfRule type="containsText" dxfId="1021" priority="270" stopIfTrue="1" operator="containsText" text="Week">
      <formula>NOT(ISERROR(SEARCH("Week",AL18)))</formula>
    </cfRule>
    <cfRule type="containsText" dxfId="1020" priority="271" stopIfTrue="1" operator="containsText" text="2018">
      <formula>NOT(ISERROR(SEARCH("2018",AL18)))</formula>
    </cfRule>
  </conditionalFormatting>
  <conditionalFormatting sqref="AL18:AL19">
    <cfRule type="containsText" dxfId="1019" priority="268" stopIfTrue="1" operator="containsText" text="Week">
      <formula>NOT(ISERROR(SEARCH("Week",AL18)))</formula>
    </cfRule>
  </conditionalFormatting>
  <conditionalFormatting sqref="AL18:AL19">
    <cfRule type="containsText" dxfId="1018" priority="265" stopIfTrue="1" operator="containsText" text="day">
      <formula>NOT(ISERROR(SEARCH("day",AL18)))</formula>
    </cfRule>
    <cfRule type="containsText" dxfId="1017" priority="266" stopIfTrue="1" operator="containsText" text="Week">
      <formula>NOT(ISERROR(SEARCH("Week",AL18)))</formula>
    </cfRule>
    <cfRule type="containsText" dxfId="1016" priority="267" stopIfTrue="1" operator="containsText" text="2018">
      <formula>NOT(ISERROR(SEARCH("2018",AL18)))</formula>
    </cfRule>
  </conditionalFormatting>
  <conditionalFormatting sqref="AN18:AN19">
    <cfRule type="containsText" dxfId="1015" priority="264" stopIfTrue="1" operator="containsText" text="Week">
      <formula>NOT(ISERROR(SEARCH("Week",AN18)))</formula>
    </cfRule>
  </conditionalFormatting>
  <conditionalFormatting sqref="AN18:AN19">
    <cfRule type="containsText" dxfId="1014" priority="261" stopIfTrue="1" operator="containsText" text="day">
      <formula>NOT(ISERROR(SEARCH("day",AN18)))</formula>
    </cfRule>
    <cfRule type="containsText" dxfId="1013" priority="262" stopIfTrue="1" operator="containsText" text="Week">
      <formula>NOT(ISERROR(SEARCH("Week",AN18)))</formula>
    </cfRule>
    <cfRule type="containsText" dxfId="1012" priority="263" stopIfTrue="1" operator="containsText" text="2018">
      <formula>NOT(ISERROR(SEARCH("2018",AN18)))</formula>
    </cfRule>
  </conditionalFormatting>
  <conditionalFormatting sqref="AF4:AG4">
    <cfRule type="cellIs" dxfId="1011" priority="259" operator="equal">
      <formula>"Home"</formula>
    </cfRule>
    <cfRule type="cellIs" dxfId="1010" priority="260" operator="equal">
      <formula>"Away"</formula>
    </cfRule>
  </conditionalFormatting>
  <conditionalFormatting sqref="AE4">
    <cfRule type="containsText" dxfId="1009" priority="258" stopIfTrue="1" operator="containsText" text="Week">
      <formula>NOT(ISERROR(SEARCH("Week",AE4)))</formula>
    </cfRule>
  </conditionalFormatting>
  <conditionalFormatting sqref="AE4">
    <cfRule type="containsText" dxfId="1008" priority="255" stopIfTrue="1" operator="containsText" text="day">
      <formula>NOT(ISERROR(SEARCH("day",AE4)))</formula>
    </cfRule>
    <cfRule type="containsText" dxfId="1007" priority="256" stopIfTrue="1" operator="containsText" text="Week">
      <formula>NOT(ISERROR(SEARCH("Week",AE4)))</formula>
    </cfRule>
    <cfRule type="containsText" dxfId="1006" priority="257" stopIfTrue="1" operator="containsText" text="2018">
      <formula>NOT(ISERROR(SEARCH("2018",AE4)))</formula>
    </cfRule>
  </conditionalFormatting>
  <conditionalFormatting sqref="AH4">
    <cfRule type="containsText" dxfId="1005" priority="254" stopIfTrue="1" operator="containsText" text="Week">
      <formula>NOT(ISERROR(SEARCH("Week",AH4)))</formula>
    </cfRule>
  </conditionalFormatting>
  <conditionalFormatting sqref="AH4">
    <cfRule type="containsText" dxfId="1004" priority="251" stopIfTrue="1" operator="containsText" text="day">
      <formula>NOT(ISERROR(SEARCH("day",AH4)))</formula>
    </cfRule>
    <cfRule type="containsText" dxfId="1003" priority="252" stopIfTrue="1" operator="containsText" text="Week">
      <formula>NOT(ISERROR(SEARCH("Week",AH4)))</formula>
    </cfRule>
    <cfRule type="containsText" dxfId="1002" priority="253" stopIfTrue="1" operator="containsText" text="2018">
      <formula>NOT(ISERROR(SEARCH("2018",AH4)))</formula>
    </cfRule>
  </conditionalFormatting>
  <conditionalFormatting sqref="AF9:AG9">
    <cfRule type="cellIs" dxfId="1001" priority="249" operator="equal">
      <formula>"Home"</formula>
    </cfRule>
    <cfRule type="cellIs" dxfId="1000" priority="250" operator="equal">
      <formula>"Away"</formula>
    </cfRule>
  </conditionalFormatting>
  <conditionalFormatting sqref="AE9">
    <cfRule type="containsText" dxfId="999" priority="248" stopIfTrue="1" operator="containsText" text="Week">
      <formula>NOT(ISERROR(SEARCH("Week",AE9)))</formula>
    </cfRule>
  </conditionalFormatting>
  <conditionalFormatting sqref="AE9">
    <cfRule type="containsText" dxfId="998" priority="245" stopIfTrue="1" operator="containsText" text="day">
      <formula>NOT(ISERROR(SEARCH("day",AE9)))</formula>
    </cfRule>
    <cfRule type="containsText" dxfId="997" priority="246" stopIfTrue="1" operator="containsText" text="Week">
      <formula>NOT(ISERROR(SEARCH("Week",AE9)))</formula>
    </cfRule>
    <cfRule type="containsText" dxfId="996" priority="247" stopIfTrue="1" operator="containsText" text="2018">
      <formula>NOT(ISERROR(SEARCH("2018",AE9)))</formula>
    </cfRule>
  </conditionalFormatting>
  <conditionalFormatting sqref="AE9">
    <cfRule type="containsText" dxfId="995" priority="244" stopIfTrue="1" operator="containsText" text="Week">
      <formula>NOT(ISERROR(SEARCH("Week",AE9)))</formula>
    </cfRule>
  </conditionalFormatting>
  <conditionalFormatting sqref="AE9">
    <cfRule type="containsText" dxfId="994" priority="241" stopIfTrue="1" operator="containsText" text="day">
      <formula>NOT(ISERROR(SEARCH("day",AE9)))</formula>
    </cfRule>
    <cfRule type="containsText" dxfId="993" priority="242" stopIfTrue="1" operator="containsText" text="Week">
      <formula>NOT(ISERROR(SEARCH("Week",AE9)))</formula>
    </cfRule>
    <cfRule type="containsText" dxfId="992" priority="243" stopIfTrue="1" operator="containsText" text="2018">
      <formula>NOT(ISERROR(SEARCH("2018",AE9)))</formula>
    </cfRule>
  </conditionalFormatting>
  <conditionalFormatting sqref="AH9">
    <cfRule type="containsText" dxfId="991" priority="240" stopIfTrue="1" operator="containsText" text="Week">
      <formula>NOT(ISERROR(SEARCH("Week",AH9)))</formula>
    </cfRule>
  </conditionalFormatting>
  <conditionalFormatting sqref="AH9">
    <cfRule type="containsText" dxfId="990" priority="237" stopIfTrue="1" operator="containsText" text="day">
      <formula>NOT(ISERROR(SEARCH("day",AH9)))</formula>
    </cfRule>
    <cfRule type="containsText" dxfId="989" priority="238" stopIfTrue="1" operator="containsText" text="Week">
      <formula>NOT(ISERROR(SEARCH("Week",AH9)))</formula>
    </cfRule>
    <cfRule type="containsText" dxfId="988" priority="239" stopIfTrue="1" operator="containsText" text="2018">
      <formula>NOT(ISERROR(SEARCH("2018",AH9)))</formula>
    </cfRule>
  </conditionalFormatting>
  <conditionalFormatting sqref="AH9">
    <cfRule type="containsText" dxfId="987" priority="236" stopIfTrue="1" operator="containsText" text="Week">
      <formula>NOT(ISERROR(SEARCH("Week",AH9)))</formula>
    </cfRule>
  </conditionalFormatting>
  <conditionalFormatting sqref="AH9">
    <cfRule type="containsText" dxfId="986" priority="233" stopIfTrue="1" operator="containsText" text="day">
      <formula>NOT(ISERROR(SEARCH("day",AH9)))</formula>
    </cfRule>
    <cfRule type="containsText" dxfId="985" priority="234" stopIfTrue="1" operator="containsText" text="Week">
      <formula>NOT(ISERROR(SEARCH("Week",AH9)))</formula>
    </cfRule>
    <cfRule type="containsText" dxfId="984" priority="235" stopIfTrue="1" operator="containsText" text="2018">
      <formula>NOT(ISERROR(SEARCH("2018",AH9)))</formula>
    </cfRule>
  </conditionalFormatting>
  <conditionalFormatting sqref="AF5:AG5">
    <cfRule type="cellIs" dxfId="983" priority="231" operator="equal">
      <formula>"Home"</formula>
    </cfRule>
    <cfRule type="cellIs" dxfId="982" priority="232" operator="equal">
      <formula>"Away"</formula>
    </cfRule>
  </conditionalFormatting>
  <conditionalFormatting sqref="AE5">
    <cfRule type="containsText" dxfId="981" priority="230" stopIfTrue="1" operator="containsText" text="Week">
      <formula>NOT(ISERROR(SEARCH("Week",AE5)))</formula>
    </cfRule>
  </conditionalFormatting>
  <conditionalFormatting sqref="AE5">
    <cfRule type="containsText" dxfId="980" priority="227" stopIfTrue="1" operator="containsText" text="day">
      <formula>NOT(ISERROR(SEARCH("day",AE5)))</formula>
    </cfRule>
    <cfRule type="containsText" dxfId="979" priority="228" stopIfTrue="1" operator="containsText" text="Week">
      <formula>NOT(ISERROR(SEARCH("Week",AE5)))</formula>
    </cfRule>
    <cfRule type="containsText" dxfId="978" priority="229" stopIfTrue="1" operator="containsText" text="2018">
      <formula>NOT(ISERROR(SEARCH("2018",AE5)))</formula>
    </cfRule>
  </conditionalFormatting>
  <conditionalFormatting sqref="AE5">
    <cfRule type="containsText" dxfId="977" priority="226" stopIfTrue="1" operator="containsText" text="Week">
      <formula>NOT(ISERROR(SEARCH("Week",AE5)))</formula>
    </cfRule>
  </conditionalFormatting>
  <conditionalFormatting sqref="AE5">
    <cfRule type="containsText" dxfId="976" priority="223" stopIfTrue="1" operator="containsText" text="day">
      <formula>NOT(ISERROR(SEARCH("day",AE5)))</formula>
    </cfRule>
    <cfRule type="containsText" dxfId="975" priority="224" stopIfTrue="1" operator="containsText" text="Week">
      <formula>NOT(ISERROR(SEARCH("Week",AE5)))</formula>
    </cfRule>
    <cfRule type="containsText" dxfId="974" priority="225" stopIfTrue="1" operator="containsText" text="2018">
      <formula>NOT(ISERROR(SEARCH("2018",AE5)))</formula>
    </cfRule>
  </conditionalFormatting>
  <conditionalFormatting sqref="AH5">
    <cfRule type="containsText" dxfId="973" priority="222" stopIfTrue="1" operator="containsText" text="Week">
      <formula>NOT(ISERROR(SEARCH("Week",AH5)))</formula>
    </cfRule>
  </conditionalFormatting>
  <conditionalFormatting sqref="AH5">
    <cfRule type="containsText" dxfId="972" priority="219" stopIfTrue="1" operator="containsText" text="day">
      <formula>NOT(ISERROR(SEARCH("day",AH5)))</formula>
    </cfRule>
    <cfRule type="containsText" dxfId="971" priority="220" stopIfTrue="1" operator="containsText" text="Week">
      <formula>NOT(ISERROR(SEARCH("Week",AH5)))</formula>
    </cfRule>
    <cfRule type="containsText" dxfId="970" priority="221" stopIfTrue="1" operator="containsText" text="2018">
      <formula>NOT(ISERROR(SEARCH("2018",AH5)))</formula>
    </cfRule>
  </conditionalFormatting>
  <conditionalFormatting sqref="AH5">
    <cfRule type="containsText" dxfId="969" priority="218" stopIfTrue="1" operator="containsText" text="Week">
      <formula>NOT(ISERROR(SEARCH("Week",AH5)))</formula>
    </cfRule>
  </conditionalFormatting>
  <conditionalFormatting sqref="AH5">
    <cfRule type="containsText" dxfId="968" priority="215" stopIfTrue="1" operator="containsText" text="day">
      <formula>NOT(ISERROR(SEARCH("day",AH5)))</formula>
    </cfRule>
    <cfRule type="containsText" dxfId="967" priority="216" stopIfTrue="1" operator="containsText" text="Week">
      <formula>NOT(ISERROR(SEARCH("Week",AH5)))</formula>
    </cfRule>
    <cfRule type="containsText" dxfId="966" priority="217" stopIfTrue="1" operator="containsText" text="2018">
      <formula>NOT(ISERROR(SEARCH("2018",AH5)))</formula>
    </cfRule>
  </conditionalFormatting>
  <conditionalFormatting sqref="AF7:AG7">
    <cfRule type="cellIs" dxfId="965" priority="213" operator="equal">
      <formula>"Home"</formula>
    </cfRule>
    <cfRule type="cellIs" dxfId="964" priority="214" operator="equal">
      <formula>"Away"</formula>
    </cfRule>
  </conditionalFormatting>
  <conditionalFormatting sqref="AE7">
    <cfRule type="containsText" dxfId="963" priority="212" stopIfTrue="1" operator="containsText" text="Week">
      <formula>NOT(ISERROR(SEARCH("Week",AE7)))</formula>
    </cfRule>
  </conditionalFormatting>
  <conditionalFormatting sqref="AE7">
    <cfRule type="containsText" dxfId="962" priority="209" stopIfTrue="1" operator="containsText" text="day">
      <formula>NOT(ISERROR(SEARCH("day",AE7)))</formula>
    </cfRule>
    <cfRule type="containsText" dxfId="961" priority="210" stopIfTrue="1" operator="containsText" text="Week">
      <formula>NOT(ISERROR(SEARCH("Week",AE7)))</formula>
    </cfRule>
    <cfRule type="containsText" dxfId="960" priority="211" stopIfTrue="1" operator="containsText" text="2018">
      <formula>NOT(ISERROR(SEARCH("2018",AE7)))</formula>
    </cfRule>
  </conditionalFormatting>
  <conditionalFormatting sqref="AE7">
    <cfRule type="containsText" dxfId="959" priority="208" stopIfTrue="1" operator="containsText" text="Week">
      <formula>NOT(ISERROR(SEARCH("Week",AE7)))</formula>
    </cfRule>
  </conditionalFormatting>
  <conditionalFormatting sqref="AE7">
    <cfRule type="containsText" dxfId="958" priority="205" stopIfTrue="1" operator="containsText" text="day">
      <formula>NOT(ISERROR(SEARCH("day",AE7)))</formula>
    </cfRule>
    <cfRule type="containsText" dxfId="957" priority="206" stopIfTrue="1" operator="containsText" text="Week">
      <formula>NOT(ISERROR(SEARCH("Week",AE7)))</formula>
    </cfRule>
    <cfRule type="containsText" dxfId="956" priority="207" stopIfTrue="1" operator="containsText" text="2018">
      <formula>NOT(ISERROR(SEARCH("2018",AE7)))</formula>
    </cfRule>
  </conditionalFormatting>
  <conditionalFormatting sqref="AH7">
    <cfRule type="containsText" dxfId="955" priority="204" stopIfTrue="1" operator="containsText" text="Week">
      <formula>NOT(ISERROR(SEARCH("Week",AH7)))</formula>
    </cfRule>
  </conditionalFormatting>
  <conditionalFormatting sqref="AH7">
    <cfRule type="containsText" dxfId="954" priority="201" stopIfTrue="1" operator="containsText" text="day">
      <formula>NOT(ISERROR(SEARCH("day",AH7)))</formula>
    </cfRule>
    <cfRule type="containsText" dxfId="953" priority="202" stopIfTrue="1" operator="containsText" text="Week">
      <formula>NOT(ISERROR(SEARCH("Week",AH7)))</formula>
    </cfRule>
    <cfRule type="containsText" dxfId="952" priority="203" stopIfTrue="1" operator="containsText" text="2018">
      <formula>NOT(ISERROR(SEARCH("2018",AH7)))</formula>
    </cfRule>
  </conditionalFormatting>
  <conditionalFormatting sqref="AF11:AG11">
    <cfRule type="cellIs" dxfId="951" priority="199" operator="equal">
      <formula>"Home"</formula>
    </cfRule>
    <cfRule type="cellIs" dxfId="950" priority="200" operator="equal">
      <formula>"Away"</formula>
    </cfRule>
  </conditionalFormatting>
  <conditionalFormatting sqref="AH11">
    <cfRule type="containsText" dxfId="949" priority="198" stopIfTrue="1" operator="containsText" text="Week">
      <formula>NOT(ISERROR(SEARCH("Week",AH11)))</formula>
    </cfRule>
  </conditionalFormatting>
  <conditionalFormatting sqref="AH11">
    <cfRule type="containsText" dxfId="948" priority="195" stopIfTrue="1" operator="containsText" text="day">
      <formula>NOT(ISERROR(SEARCH("day",AH11)))</formula>
    </cfRule>
    <cfRule type="containsText" dxfId="947" priority="196" stopIfTrue="1" operator="containsText" text="Week">
      <formula>NOT(ISERROR(SEARCH("Week",AH11)))</formula>
    </cfRule>
    <cfRule type="containsText" dxfId="946" priority="197" stopIfTrue="1" operator="containsText" text="2018">
      <formula>NOT(ISERROR(SEARCH("2018",AH11)))</formula>
    </cfRule>
  </conditionalFormatting>
  <conditionalFormatting sqref="AH11">
    <cfRule type="containsText" dxfId="945" priority="194" stopIfTrue="1" operator="containsText" text="Week">
      <formula>NOT(ISERROR(SEARCH("Week",AH11)))</formula>
    </cfRule>
  </conditionalFormatting>
  <conditionalFormatting sqref="AH11">
    <cfRule type="containsText" dxfId="944" priority="191" stopIfTrue="1" operator="containsText" text="day">
      <formula>NOT(ISERROR(SEARCH("day",AH11)))</formula>
    </cfRule>
    <cfRule type="containsText" dxfId="943" priority="192" stopIfTrue="1" operator="containsText" text="Week">
      <formula>NOT(ISERROR(SEARCH("Week",AH11)))</formula>
    </cfRule>
    <cfRule type="containsText" dxfId="942" priority="193" stopIfTrue="1" operator="containsText" text="2018">
      <formula>NOT(ISERROR(SEARCH("2018",AH11)))</formula>
    </cfRule>
  </conditionalFormatting>
  <conditionalFormatting sqref="AH11">
    <cfRule type="containsText" dxfId="941" priority="190" stopIfTrue="1" operator="containsText" text="Week">
      <formula>NOT(ISERROR(SEARCH("Week",AH11)))</formula>
    </cfRule>
  </conditionalFormatting>
  <conditionalFormatting sqref="AH11">
    <cfRule type="containsText" dxfId="940" priority="187" stopIfTrue="1" operator="containsText" text="day">
      <formula>NOT(ISERROR(SEARCH("day",AH11)))</formula>
    </cfRule>
    <cfRule type="containsText" dxfId="939" priority="188" stopIfTrue="1" operator="containsText" text="Week">
      <formula>NOT(ISERROR(SEARCH("Week",AH11)))</formula>
    </cfRule>
    <cfRule type="containsText" dxfId="938" priority="189" stopIfTrue="1" operator="containsText" text="2018">
      <formula>NOT(ISERROR(SEARCH("2018",AH11)))</formula>
    </cfRule>
  </conditionalFormatting>
  <conditionalFormatting sqref="AF8:AG8">
    <cfRule type="cellIs" dxfId="937" priority="185" operator="equal">
      <formula>"Home"</formula>
    </cfRule>
    <cfRule type="cellIs" dxfId="936" priority="186" operator="equal">
      <formula>"Away"</formula>
    </cfRule>
  </conditionalFormatting>
  <conditionalFormatting sqref="AE8">
    <cfRule type="containsText" dxfId="935" priority="184" stopIfTrue="1" operator="containsText" text="Week">
      <formula>NOT(ISERROR(SEARCH("Week",AE8)))</formula>
    </cfRule>
  </conditionalFormatting>
  <conditionalFormatting sqref="AE8">
    <cfRule type="containsText" dxfId="934" priority="181" stopIfTrue="1" operator="containsText" text="day">
      <formula>NOT(ISERROR(SEARCH("day",AE8)))</formula>
    </cfRule>
    <cfRule type="containsText" dxfId="933" priority="182" stopIfTrue="1" operator="containsText" text="Week">
      <formula>NOT(ISERROR(SEARCH("Week",AE8)))</formula>
    </cfRule>
    <cfRule type="containsText" dxfId="932" priority="183" stopIfTrue="1" operator="containsText" text="2018">
      <formula>NOT(ISERROR(SEARCH("2018",AE8)))</formula>
    </cfRule>
  </conditionalFormatting>
  <conditionalFormatting sqref="AE8">
    <cfRule type="containsText" dxfId="931" priority="180" stopIfTrue="1" operator="containsText" text="Week">
      <formula>NOT(ISERROR(SEARCH("Week",AE8)))</formula>
    </cfRule>
  </conditionalFormatting>
  <conditionalFormatting sqref="AE8">
    <cfRule type="containsText" dxfId="930" priority="177" stopIfTrue="1" operator="containsText" text="day">
      <formula>NOT(ISERROR(SEARCH("day",AE8)))</formula>
    </cfRule>
    <cfRule type="containsText" dxfId="929" priority="178" stopIfTrue="1" operator="containsText" text="Week">
      <formula>NOT(ISERROR(SEARCH("Week",AE8)))</formula>
    </cfRule>
    <cfRule type="containsText" dxfId="928" priority="179" stopIfTrue="1" operator="containsText" text="2018">
      <formula>NOT(ISERROR(SEARCH("2018",AE8)))</formula>
    </cfRule>
  </conditionalFormatting>
  <conditionalFormatting sqref="AE8">
    <cfRule type="containsText" dxfId="927" priority="176" stopIfTrue="1" operator="containsText" text="Week">
      <formula>NOT(ISERROR(SEARCH("Week",AE8)))</formula>
    </cfRule>
  </conditionalFormatting>
  <conditionalFormatting sqref="AE8">
    <cfRule type="containsText" dxfId="926" priority="173" stopIfTrue="1" operator="containsText" text="day">
      <formula>NOT(ISERROR(SEARCH("day",AE8)))</formula>
    </cfRule>
    <cfRule type="containsText" dxfId="925" priority="174" stopIfTrue="1" operator="containsText" text="Week">
      <formula>NOT(ISERROR(SEARCH("Week",AE8)))</formula>
    </cfRule>
    <cfRule type="containsText" dxfId="924" priority="175" stopIfTrue="1" operator="containsText" text="2018">
      <formula>NOT(ISERROR(SEARCH("2018",AE8)))</formula>
    </cfRule>
  </conditionalFormatting>
  <conditionalFormatting sqref="AH8">
    <cfRule type="containsText" dxfId="923" priority="172" stopIfTrue="1" operator="containsText" text="Week">
      <formula>NOT(ISERROR(SEARCH("Week",AH8)))</formula>
    </cfRule>
  </conditionalFormatting>
  <conditionalFormatting sqref="AH8">
    <cfRule type="containsText" dxfId="922" priority="169" stopIfTrue="1" operator="containsText" text="day">
      <formula>NOT(ISERROR(SEARCH("day",AH8)))</formula>
    </cfRule>
    <cfRule type="containsText" dxfId="921" priority="170" stopIfTrue="1" operator="containsText" text="Week">
      <formula>NOT(ISERROR(SEARCH("Week",AH8)))</formula>
    </cfRule>
    <cfRule type="containsText" dxfId="920" priority="171" stopIfTrue="1" operator="containsText" text="2018">
      <formula>NOT(ISERROR(SEARCH("2018",AH8)))</formula>
    </cfRule>
  </conditionalFormatting>
  <conditionalFormatting sqref="AF13:AG13">
    <cfRule type="cellIs" dxfId="919" priority="167" operator="equal">
      <formula>"Home"</formula>
    </cfRule>
    <cfRule type="cellIs" dxfId="918" priority="168" operator="equal">
      <formula>"Away"</formula>
    </cfRule>
  </conditionalFormatting>
  <conditionalFormatting sqref="AF12:AG12">
    <cfRule type="cellIs" dxfId="917" priority="165" operator="equal">
      <formula>"Home"</formula>
    </cfRule>
    <cfRule type="cellIs" dxfId="916" priority="166" operator="equal">
      <formula>"Away"</formula>
    </cfRule>
  </conditionalFormatting>
  <conditionalFormatting sqref="AE12">
    <cfRule type="containsText" dxfId="915" priority="164" stopIfTrue="1" operator="containsText" text="Week">
      <formula>NOT(ISERROR(SEARCH("Week",AE12)))</formula>
    </cfRule>
  </conditionalFormatting>
  <conditionalFormatting sqref="AE12">
    <cfRule type="containsText" dxfId="914" priority="161" stopIfTrue="1" operator="containsText" text="day">
      <formula>NOT(ISERROR(SEARCH("day",AE12)))</formula>
    </cfRule>
    <cfRule type="containsText" dxfId="913" priority="162" stopIfTrue="1" operator="containsText" text="Week">
      <formula>NOT(ISERROR(SEARCH("Week",AE12)))</formula>
    </cfRule>
    <cfRule type="containsText" dxfId="912" priority="163" stopIfTrue="1" operator="containsText" text="2018">
      <formula>NOT(ISERROR(SEARCH("2018",AE12)))</formula>
    </cfRule>
  </conditionalFormatting>
  <conditionalFormatting sqref="AE12">
    <cfRule type="containsText" dxfId="911" priority="160" stopIfTrue="1" operator="containsText" text="Week">
      <formula>NOT(ISERROR(SEARCH("Week",AE12)))</formula>
    </cfRule>
  </conditionalFormatting>
  <conditionalFormatting sqref="AE12">
    <cfRule type="containsText" dxfId="910" priority="157" stopIfTrue="1" operator="containsText" text="day">
      <formula>NOT(ISERROR(SEARCH("day",AE12)))</formula>
    </cfRule>
    <cfRule type="containsText" dxfId="909" priority="158" stopIfTrue="1" operator="containsText" text="Week">
      <formula>NOT(ISERROR(SEARCH("Week",AE12)))</formula>
    </cfRule>
    <cfRule type="containsText" dxfId="908" priority="159" stopIfTrue="1" operator="containsText" text="2018">
      <formula>NOT(ISERROR(SEARCH("2018",AE12)))</formula>
    </cfRule>
  </conditionalFormatting>
  <conditionalFormatting sqref="AE12">
    <cfRule type="containsText" dxfId="907" priority="156" stopIfTrue="1" operator="containsText" text="Week">
      <formula>NOT(ISERROR(SEARCH("Week",AE12)))</formula>
    </cfRule>
  </conditionalFormatting>
  <conditionalFormatting sqref="AE12">
    <cfRule type="containsText" dxfId="906" priority="153" stopIfTrue="1" operator="containsText" text="day">
      <formula>NOT(ISERROR(SEARCH("day",AE12)))</formula>
    </cfRule>
    <cfRule type="containsText" dxfId="905" priority="154" stopIfTrue="1" operator="containsText" text="Week">
      <formula>NOT(ISERROR(SEARCH("Week",AE12)))</formula>
    </cfRule>
    <cfRule type="containsText" dxfId="904" priority="155" stopIfTrue="1" operator="containsText" text="2018">
      <formula>NOT(ISERROR(SEARCH("2018",AE12)))</formula>
    </cfRule>
  </conditionalFormatting>
  <conditionalFormatting sqref="AH12">
    <cfRule type="containsText" dxfId="903" priority="152" stopIfTrue="1" operator="containsText" text="Week">
      <formula>NOT(ISERROR(SEARCH("Week",AH12)))</formula>
    </cfRule>
  </conditionalFormatting>
  <conditionalFormatting sqref="AH12">
    <cfRule type="containsText" dxfId="902" priority="149" stopIfTrue="1" operator="containsText" text="day">
      <formula>NOT(ISERROR(SEARCH("day",AH12)))</formula>
    </cfRule>
    <cfRule type="containsText" dxfId="901" priority="150" stopIfTrue="1" operator="containsText" text="Week">
      <formula>NOT(ISERROR(SEARCH("Week",AH12)))</formula>
    </cfRule>
    <cfRule type="containsText" dxfId="900" priority="151" stopIfTrue="1" operator="containsText" text="2018">
      <formula>NOT(ISERROR(SEARCH("2018",AH12)))</formula>
    </cfRule>
  </conditionalFormatting>
  <conditionalFormatting sqref="AH12">
    <cfRule type="containsText" dxfId="899" priority="148" stopIfTrue="1" operator="containsText" text="Week">
      <formula>NOT(ISERROR(SEARCH("Week",AH12)))</formula>
    </cfRule>
  </conditionalFormatting>
  <conditionalFormatting sqref="AH12">
    <cfRule type="containsText" dxfId="898" priority="145" stopIfTrue="1" operator="containsText" text="day">
      <formula>NOT(ISERROR(SEARCH("day",AH12)))</formula>
    </cfRule>
    <cfRule type="containsText" dxfId="897" priority="146" stopIfTrue="1" operator="containsText" text="Week">
      <formula>NOT(ISERROR(SEARCH("Week",AH12)))</formula>
    </cfRule>
    <cfRule type="containsText" dxfId="896" priority="147" stopIfTrue="1" operator="containsText" text="2018">
      <formula>NOT(ISERROR(SEARCH("2018",AH12)))</formula>
    </cfRule>
  </conditionalFormatting>
  <conditionalFormatting sqref="AH12">
    <cfRule type="containsText" dxfId="895" priority="144" stopIfTrue="1" operator="containsText" text="Week">
      <formula>NOT(ISERROR(SEARCH("Week",AH12)))</formula>
    </cfRule>
  </conditionalFormatting>
  <conditionalFormatting sqref="AH12">
    <cfRule type="containsText" dxfId="894" priority="141" stopIfTrue="1" operator="containsText" text="day">
      <formula>NOT(ISERROR(SEARCH("day",AH12)))</formula>
    </cfRule>
    <cfRule type="containsText" dxfId="893" priority="142" stopIfTrue="1" operator="containsText" text="Week">
      <formula>NOT(ISERROR(SEARCH("Week",AH12)))</formula>
    </cfRule>
    <cfRule type="containsText" dxfId="892" priority="143" stopIfTrue="1" operator="containsText" text="2018">
      <formula>NOT(ISERROR(SEARCH("2018",AH12)))</formula>
    </cfRule>
  </conditionalFormatting>
  <conditionalFormatting sqref="AF10:AG10">
    <cfRule type="cellIs" dxfId="891" priority="139" operator="equal">
      <formula>"Home"</formula>
    </cfRule>
    <cfRule type="cellIs" dxfId="890" priority="140" operator="equal">
      <formula>"Away"</formula>
    </cfRule>
  </conditionalFormatting>
  <conditionalFormatting sqref="AE10">
    <cfRule type="containsText" dxfId="889" priority="138" stopIfTrue="1" operator="containsText" text="Week">
      <formula>NOT(ISERROR(SEARCH("Week",AE10)))</formula>
    </cfRule>
  </conditionalFormatting>
  <conditionalFormatting sqref="AE10">
    <cfRule type="containsText" dxfId="888" priority="135" stopIfTrue="1" operator="containsText" text="day">
      <formula>NOT(ISERROR(SEARCH("day",AE10)))</formula>
    </cfRule>
    <cfRule type="containsText" dxfId="887" priority="136" stopIfTrue="1" operator="containsText" text="Week">
      <formula>NOT(ISERROR(SEARCH("Week",AE10)))</formula>
    </cfRule>
    <cfRule type="containsText" dxfId="886" priority="137" stopIfTrue="1" operator="containsText" text="2018">
      <formula>NOT(ISERROR(SEARCH("2018",AE10)))</formula>
    </cfRule>
  </conditionalFormatting>
  <conditionalFormatting sqref="AE10">
    <cfRule type="containsText" dxfId="885" priority="134" stopIfTrue="1" operator="containsText" text="Week">
      <formula>NOT(ISERROR(SEARCH("Week",AE10)))</formula>
    </cfRule>
  </conditionalFormatting>
  <conditionalFormatting sqref="AE10">
    <cfRule type="containsText" dxfId="884" priority="131" stopIfTrue="1" operator="containsText" text="day">
      <formula>NOT(ISERROR(SEARCH("day",AE10)))</formula>
    </cfRule>
    <cfRule type="containsText" dxfId="883" priority="132" stopIfTrue="1" operator="containsText" text="Week">
      <formula>NOT(ISERROR(SEARCH("Week",AE10)))</formula>
    </cfRule>
    <cfRule type="containsText" dxfId="882" priority="133" stopIfTrue="1" operator="containsText" text="2018">
      <formula>NOT(ISERROR(SEARCH("2018",AE10)))</formula>
    </cfRule>
  </conditionalFormatting>
  <conditionalFormatting sqref="AH10">
    <cfRule type="containsText" dxfId="881" priority="130" stopIfTrue="1" operator="containsText" text="Week">
      <formula>NOT(ISERROR(SEARCH("Week",AH10)))</formula>
    </cfRule>
  </conditionalFormatting>
  <conditionalFormatting sqref="AH10">
    <cfRule type="containsText" dxfId="880" priority="127" stopIfTrue="1" operator="containsText" text="day">
      <formula>NOT(ISERROR(SEARCH("day",AH10)))</formula>
    </cfRule>
    <cfRule type="containsText" dxfId="879" priority="128" stopIfTrue="1" operator="containsText" text="Week">
      <formula>NOT(ISERROR(SEARCH("Week",AH10)))</formula>
    </cfRule>
    <cfRule type="containsText" dxfId="878" priority="129" stopIfTrue="1" operator="containsText" text="2018">
      <formula>NOT(ISERROR(SEARCH("2018",AH10)))</formula>
    </cfRule>
  </conditionalFormatting>
  <conditionalFormatting sqref="AH10">
    <cfRule type="containsText" dxfId="877" priority="126" stopIfTrue="1" operator="containsText" text="Week">
      <formula>NOT(ISERROR(SEARCH("Week",AH10)))</formula>
    </cfRule>
  </conditionalFormatting>
  <conditionalFormatting sqref="AH10">
    <cfRule type="containsText" dxfId="876" priority="123" stopIfTrue="1" operator="containsText" text="day">
      <formula>NOT(ISERROR(SEARCH("day",AH10)))</formula>
    </cfRule>
    <cfRule type="containsText" dxfId="875" priority="124" stopIfTrue="1" operator="containsText" text="Week">
      <formula>NOT(ISERROR(SEARCH("Week",AH10)))</formula>
    </cfRule>
    <cfRule type="containsText" dxfId="874" priority="125" stopIfTrue="1" operator="containsText" text="2018">
      <formula>NOT(ISERROR(SEARCH("2018",AH10)))</formula>
    </cfRule>
  </conditionalFormatting>
  <conditionalFormatting sqref="AH10">
    <cfRule type="containsText" dxfId="873" priority="122" stopIfTrue="1" operator="containsText" text="Week">
      <formula>NOT(ISERROR(SEARCH("Week",AH10)))</formula>
    </cfRule>
  </conditionalFormatting>
  <conditionalFormatting sqref="AH10">
    <cfRule type="containsText" dxfId="872" priority="119" stopIfTrue="1" operator="containsText" text="day">
      <formula>NOT(ISERROR(SEARCH("day",AH10)))</formula>
    </cfRule>
    <cfRule type="containsText" dxfId="871" priority="120" stopIfTrue="1" operator="containsText" text="Week">
      <formula>NOT(ISERROR(SEARCH("Week",AH10)))</formula>
    </cfRule>
    <cfRule type="containsText" dxfId="870" priority="121" stopIfTrue="1" operator="containsText" text="2018">
      <formula>NOT(ISERROR(SEARCH("2018",AH10)))</formula>
    </cfRule>
  </conditionalFormatting>
  <conditionalFormatting sqref="AH10">
    <cfRule type="containsText" dxfId="869" priority="118" stopIfTrue="1" operator="containsText" text="Week">
      <formula>NOT(ISERROR(SEARCH("Week",AH10)))</formula>
    </cfRule>
  </conditionalFormatting>
  <conditionalFormatting sqref="AH10">
    <cfRule type="containsText" dxfId="868" priority="115" stopIfTrue="1" operator="containsText" text="day">
      <formula>NOT(ISERROR(SEARCH("day",AH10)))</formula>
    </cfRule>
    <cfRule type="containsText" dxfId="867" priority="116" stopIfTrue="1" operator="containsText" text="Week">
      <formula>NOT(ISERROR(SEARCH("Week",AH10)))</formula>
    </cfRule>
    <cfRule type="containsText" dxfId="866" priority="117" stopIfTrue="1" operator="containsText" text="2018">
      <formula>NOT(ISERROR(SEARCH("2018",AH10)))</formula>
    </cfRule>
  </conditionalFormatting>
  <conditionalFormatting sqref="AF14:AG14">
    <cfRule type="cellIs" dxfId="865" priority="113" operator="equal">
      <formula>"Home"</formula>
    </cfRule>
    <cfRule type="cellIs" dxfId="864" priority="114" operator="equal">
      <formula>"Away"</formula>
    </cfRule>
  </conditionalFormatting>
  <conditionalFormatting sqref="AE14">
    <cfRule type="containsText" dxfId="863" priority="112" stopIfTrue="1" operator="containsText" text="Week">
      <formula>NOT(ISERROR(SEARCH("Week",AE14)))</formula>
    </cfRule>
  </conditionalFormatting>
  <conditionalFormatting sqref="AE14">
    <cfRule type="containsText" dxfId="862" priority="109" stopIfTrue="1" operator="containsText" text="day">
      <formula>NOT(ISERROR(SEARCH("day",AE14)))</formula>
    </cfRule>
    <cfRule type="containsText" dxfId="861" priority="110" stopIfTrue="1" operator="containsText" text="Week">
      <formula>NOT(ISERROR(SEARCH("Week",AE14)))</formula>
    </cfRule>
    <cfRule type="containsText" dxfId="860" priority="111" stopIfTrue="1" operator="containsText" text="2018">
      <formula>NOT(ISERROR(SEARCH("2018",AE14)))</formula>
    </cfRule>
  </conditionalFormatting>
  <conditionalFormatting sqref="AF6:AG6">
    <cfRule type="cellIs" dxfId="859" priority="107" operator="equal">
      <formula>"Home"</formula>
    </cfRule>
    <cfRule type="cellIs" dxfId="858" priority="108" operator="equal">
      <formula>"Away"</formula>
    </cfRule>
  </conditionalFormatting>
  <conditionalFormatting sqref="AE6">
    <cfRule type="containsText" dxfId="857" priority="106" stopIfTrue="1" operator="containsText" text="Week">
      <formula>NOT(ISERROR(SEARCH("Week",AE6)))</formula>
    </cfRule>
  </conditionalFormatting>
  <conditionalFormatting sqref="AE6">
    <cfRule type="containsText" dxfId="856" priority="103" stopIfTrue="1" operator="containsText" text="day">
      <formula>NOT(ISERROR(SEARCH("day",AE6)))</formula>
    </cfRule>
    <cfRule type="containsText" dxfId="855" priority="104" stopIfTrue="1" operator="containsText" text="Week">
      <formula>NOT(ISERROR(SEARCH("Week",AE6)))</formula>
    </cfRule>
    <cfRule type="containsText" dxfId="854" priority="105" stopIfTrue="1" operator="containsText" text="2018">
      <formula>NOT(ISERROR(SEARCH("2018",AE6)))</formula>
    </cfRule>
  </conditionalFormatting>
  <conditionalFormatting sqref="AH6">
    <cfRule type="containsText" dxfId="853" priority="102" stopIfTrue="1" operator="containsText" text="Week">
      <formula>NOT(ISERROR(SEARCH("Week",AH6)))</formula>
    </cfRule>
  </conditionalFormatting>
  <conditionalFormatting sqref="AH6">
    <cfRule type="containsText" dxfId="852" priority="99" stopIfTrue="1" operator="containsText" text="day">
      <formula>NOT(ISERROR(SEARCH("day",AH6)))</formula>
    </cfRule>
    <cfRule type="containsText" dxfId="851" priority="100" stopIfTrue="1" operator="containsText" text="Week">
      <formula>NOT(ISERROR(SEARCH("Week",AH6)))</formula>
    </cfRule>
    <cfRule type="containsText" dxfId="850" priority="101" stopIfTrue="1" operator="containsText" text="2018">
      <formula>NOT(ISERROR(SEARCH("2018",AH6)))</formula>
    </cfRule>
  </conditionalFormatting>
  <conditionalFormatting sqref="AH6">
    <cfRule type="containsText" dxfId="849" priority="98" stopIfTrue="1" operator="containsText" text="Week">
      <formula>NOT(ISERROR(SEARCH("Week",AH6)))</formula>
    </cfRule>
  </conditionalFormatting>
  <conditionalFormatting sqref="AH6">
    <cfRule type="containsText" dxfId="848" priority="95" stopIfTrue="1" operator="containsText" text="day">
      <formula>NOT(ISERROR(SEARCH("day",AH6)))</formula>
    </cfRule>
    <cfRule type="containsText" dxfId="847" priority="96" stopIfTrue="1" operator="containsText" text="Week">
      <formula>NOT(ISERROR(SEARCH("Week",AH6)))</formula>
    </cfRule>
    <cfRule type="containsText" dxfId="846" priority="97" stopIfTrue="1" operator="containsText" text="2018">
      <formula>NOT(ISERROR(SEARCH("2018",AH6)))</formula>
    </cfRule>
  </conditionalFormatting>
  <conditionalFormatting sqref="AH6">
    <cfRule type="containsText" dxfId="845" priority="94" stopIfTrue="1" operator="containsText" text="Week">
      <formula>NOT(ISERROR(SEARCH("Week",AH6)))</formula>
    </cfRule>
  </conditionalFormatting>
  <conditionalFormatting sqref="AH6">
    <cfRule type="containsText" dxfId="844" priority="91" stopIfTrue="1" operator="containsText" text="day">
      <formula>NOT(ISERROR(SEARCH("day",AH6)))</formula>
    </cfRule>
    <cfRule type="containsText" dxfId="843" priority="92" stopIfTrue="1" operator="containsText" text="Week">
      <formula>NOT(ISERROR(SEARCH("Week",AH6)))</formula>
    </cfRule>
    <cfRule type="containsText" dxfId="842" priority="93" stopIfTrue="1" operator="containsText" text="2018">
      <formula>NOT(ISERROR(SEARCH("2018",AH6)))</formula>
    </cfRule>
  </conditionalFormatting>
  <conditionalFormatting sqref="AF15:AG15">
    <cfRule type="cellIs" dxfId="841" priority="89" operator="equal">
      <formula>"Home"</formula>
    </cfRule>
    <cfRule type="cellIs" dxfId="840" priority="90" operator="equal">
      <formula>"Away"</formula>
    </cfRule>
  </conditionalFormatting>
  <conditionalFormatting sqref="AE15">
    <cfRule type="containsText" dxfId="839" priority="88" stopIfTrue="1" operator="containsText" text="Week">
      <formula>NOT(ISERROR(SEARCH("Week",AE15)))</formula>
    </cfRule>
  </conditionalFormatting>
  <conditionalFormatting sqref="AE15">
    <cfRule type="containsText" dxfId="838" priority="85" stopIfTrue="1" operator="containsText" text="day">
      <formula>NOT(ISERROR(SEARCH("day",AE15)))</formula>
    </cfRule>
    <cfRule type="containsText" dxfId="837" priority="86" stopIfTrue="1" operator="containsText" text="Week">
      <formula>NOT(ISERROR(SEARCH("Week",AE15)))</formula>
    </cfRule>
    <cfRule type="containsText" dxfId="836" priority="87" stopIfTrue="1" operator="containsText" text="2018">
      <formula>NOT(ISERROR(SEARCH("2018",AE15)))</formula>
    </cfRule>
  </conditionalFormatting>
  <conditionalFormatting sqref="AE15">
    <cfRule type="containsText" dxfId="835" priority="84" stopIfTrue="1" operator="containsText" text="Week">
      <formula>NOT(ISERROR(SEARCH("Week",AE15)))</formula>
    </cfRule>
  </conditionalFormatting>
  <conditionalFormatting sqref="AE15">
    <cfRule type="containsText" dxfId="834" priority="81" stopIfTrue="1" operator="containsText" text="day">
      <formula>NOT(ISERROR(SEARCH("day",AE15)))</formula>
    </cfRule>
    <cfRule type="containsText" dxfId="833" priority="82" stopIfTrue="1" operator="containsText" text="Week">
      <formula>NOT(ISERROR(SEARCH("Week",AE15)))</formula>
    </cfRule>
    <cfRule type="containsText" dxfId="832" priority="83" stopIfTrue="1" operator="containsText" text="2018">
      <formula>NOT(ISERROR(SEARCH("2018",AE15)))</formula>
    </cfRule>
  </conditionalFormatting>
  <conditionalFormatting sqref="AF17:AG17 AI17:AJ17">
    <cfRule type="cellIs" dxfId="831" priority="79" operator="equal">
      <formula>"Home"</formula>
    </cfRule>
    <cfRule type="cellIs" dxfId="830" priority="80" operator="equal">
      <formula>"Away"</formula>
    </cfRule>
  </conditionalFormatting>
  <conditionalFormatting sqref="AE17">
    <cfRule type="containsText" dxfId="829" priority="78" stopIfTrue="1" operator="containsText" text="Week">
      <formula>NOT(ISERROR(SEARCH("Week",AE17)))</formula>
    </cfRule>
  </conditionalFormatting>
  <conditionalFormatting sqref="AE17">
    <cfRule type="containsText" dxfId="828" priority="75" stopIfTrue="1" operator="containsText" text="day">
      <formula>NOT(ISERROR(SEARCH("day",AE17)))</formula>
    </cfRule>
    <cfRule type="containsText" dxfId="827" priority="76" stopIfTrue="1" operator="containsText" text="Week">
      <formula>NOT(ISERROR(SEARCH("Week",AE17)))</formula>
    </cfRule>
    <cfRule type="containsText" dxfId="826" priority="77" stopIfTrue="1" operator="containsText" text="2018">
      <formula>NOT(ISERROR(SEARCH("2018",AE17)))</formula>
    </cfRule>
  </conditionalFormatting>
  <conditionalFormatting sqref="AH17">
    <cfRule type="containsText" dxfId="825" priority="74" stopIfTrue="1" operator="containsText" text="Week">
      <formula>NOT(ISERROR(SEARCH("Week",AH17)))</formula>
    </cfRule>
  </conditionalFormatting>
  <conditionalFormatting sqref="AH17">
    <cfRule type="containsText" dxfId="824" priority="71" stopIfTrue="1" operator="containsText" text="day">
      <formula>NOT(ISERROR(SEARCH("day",AH17)))</formula>
    </cfRule>
    <cfRule type="containsText" dxfId="823" priority="72" stopIfTrue="1" operator="containsText" text="Week">
      <formula>NOT(ISERROR(SEARCH("Week",AH17)))</formula>
    </cfRule>
    <cfRule type="containsText" dxfId="822" priority="73" stopIfTrue="1" operator="containsText" text="2018">
      <formula>NOT(ISERROR(SEARCH("2018",AH17)))</formula>
    </cfRule>
  </conditionalFormatting>
  <conditionalFormatting sqref="AH17">
    <cfRule type="containsText" dxfId="821" priority="70" stopIfTrue="1" operator="containsText" text="Week">
      <formula>NOT(ISERROR(SEARCH("Week",AH17)))</formula>
    </cfRule>
  </conditionalFormatting>
  <conditionalFormatting sqref="AH17">
    <cfRule type="containsText" dxfId="820" priority="67" stopIfTrue="1" operator="containsText" text="day">
      <formula>NOT(ISERROR(SEARCH("day",AH17)))</formula>
    </cfRule>
    <cfRule type="containsText" dxfId="819" priority="68" stopIfTrue="1" operator="containsText" text="Week">
      <formula>NOT(ISERROR(SEARCH("Week",AH17)))</formula>
    </cfRule>
    <cfRule type="containsText" dxfId="818" priority="69" stopIfTrue="1" operator="containsText" text="2018">
      <formula>NOT(ISERROR(SEARCH("2018",AH17)))</formula>
    </cfRule>
  </conditionalFormatting>
  <conditionalFormatting sqref="AH17">
    <cfRule type="containsText" dxfId="817" priority="66" stopIfTrue="1" operator="containsText" text="Week">
      <formula>NOT(ISERROR(SEARCH("Week",AH17)))</formula>
    </cfRule>
  </conditionalFormatting>
  <conditionalFormatting sqref="AH17">
    <cfRule type="containsText" dxfId="816" priority="63" stopIfTrue="1" operator="containsText" text="day">
      <formula>NOT(ISERROR(SEARCH("day",AH17)))</formula>
    </cfRule>
    <cfRule type="containsText" dxfId="815" priority="64" stopIfTrue="1" operator="containsText" text="Week">
      <formula>NOT(ISERROR(SEARCH("Week",AH17)))</formula>
    </cfRule>
    <cfRule type="containsText" dxfId="814" priority="65" stopIfTrue="1" operator="containsText" text="2018">
      <formula>NOT(ISERROR(SEARCH("2018",AH17)))</formula>
    </cfRule>
  </conditionalFormatting>
  <conditionalFormatting sqref="AF16:AG16">
    <cfRule type="cellIs" dxfId="813" priority="61" operator="equal">
      <formula>"Home"</formula>
    </cfRule>
    <cfRule type="cellIs" dxfId="812" priority="62" operator="equal">
      <formula>"Away"</formula>
    </cfRule>
  </conditionalFormatting>
  <conditionalFormatting sqref="AE16">
    <cfRule type="containsText" dxfId="811" priority="60" stopIfTrue="1" operator="containsText" text="Week">
      <formula>NOT(ISERROR(SEARCH("Week",AE16)))</formula>
    </cfRule>
  </conditionalFormatting>
  <conditionalFormatting sqref="AE16">
    <cfRule type="containsText" dxfId="810" priority="57" stopIfTrue="1" operator="containsText" text="day">
      <formula>NOT(ISERROR(SEARCH("day",AE16)))</formula>
    </cfRule>
    <cfRule type="containsText" dxfId="809" priority="58" stopIfTrue="1" operator="containsText" text="Week">
      <formula>NOT(ISERROR(SEARCH("Week",AE16)))</formula>
    </cfRule>
    <cfRule type="containsText" dxfId="808" priority="59" stopIfTrue="1" operator="containsText" text="2018">
      <formula>NOT(ISERROR(SEARCH("2018",AE16)))</formula>
    </cfRule>
  </conditionalFormatting>
  <conditionalFormatting sqref="AE16">
    <cfRule type="containsText" dxfId="807" priority="56" stopIfTrue="1" operator="containsText" text="Week">
      <formula>NOT(ISERROR(SEARCH("Week",AE16)))</formula>
    </cfRule>
  </conditionalFormatting>
  <conditionalFormatting sqref="AE16">
    <cfRule type="containsText" dxfId="806" priority="53" stopIfTrue="1" operator="containsText" text="day">
      <formula>NOT(ISERROR(SEARCH("day",AE16)))</formula>
    </cfRule>
    <cfRule type="containsText" dxfId="805" priority="54" stopIfTrue="1" operator="containsText" text="Week">
      <formula>NOT(ISERROR(SEARCH("Week",AE16)))</formula>
    </cfRule>
    <cfRule type="containsText" dxfId="804" priority="55" stopIfTrue="1" operator="containsText" text="2018">
      <formula>NOT(ISERROR(SEARCH("2018",AE16)))</formula>
    </cfRule>
  </conditionalFormatting>
  <conditionalFormatting sqref="AE16">
    <cfRule type="containsText" dxfId="803" priority="52" stopIfTrue="1" operator="containsText" text="Week">
      <formula>NOT(ISERROR(SEARCH("Week",AE16)))</formula>
    </cfRule>
  </conditionalFormatting>
  <conditionalFormatting sqref="AE16">
    <cfRule type="containsText" dxfId="802" priority="49" stopIfTrue="1" operator="containsText" text="day">
      <formula>NOT(ISERROR(SEARCH("day",AE16)))</formula>
    </cfRule>
    <cfRule type="containsText" dxfId="801" priority="50" stopIfTrue="1" operator="containsText" text="Week">
      <formula>NOT(ISERROR(SEARCH("Week",AE16)))</formula>
    </cfRule>
    <cfRule type="containsText" dxfId="800" priority="51" stopIfTrue="1" operator="containsText" text="2018">
      <formula>NOT(ISERROR(SEARCH("2018",AE16)))</formula>
    </cfRule>
  </conditionalFormatting>
  <conditionalFormatting sqref="AE16">
    <cfRule type="containsText" dxfId="799" priority="48" stopIfTrue="1" operator="containsText" text="Week">
      <formula>NOT(ISERROR(SEARCH("Week",AE16)))</formula>
    </cfRule>
  </conditionalFormatting>
  <conditionalFormatting sqref="AE16">
    <cfRule type="containsText" dxfId="798" priority="45" stopIfTrue="1" operator="containsText" text="day">
      <formula>NOT(ISERROR(SEARCH("day",AE16)))</formula>
    </cfRule>
    <cfRule type="containsText" dxfId="797" priority="46" stopIfTrue="1" operator="containsText" text="Week">
      <formula>NOT(ISERROR(SEARCH("Week",AE16)))</formula>
    </cfRule>
    <cfRule type="containsText" dxfId="796" priority="47" stopIfTrue="1" operator="containsText" text="2018">
      <formula>NOT(ISERROR(SEARCH("2018",AE16)))</formula>
    </cfRule>
  </conditionalFormatting>
  <conditionalFormatting sqref="AE16">
    <cfRule type="containsText" dxfId="795" priority="44" stopIfTrue="1" operator="containsText" text="Week">
      <formula>NOT(ISERROR(SEARCH("Week",AE16)))</formula>
    </cfRule>
  </conditionalFormatting>
  <conditionalFormatting sqref="AE16">
    <cfRule type="containsText" dxfId="794" priority="41" stopIfTrue="1" operator="containsText" text="day">
      <formula>NOT(ISERROR(SEARCH("day",AE16)))</formula>
    </cfRule>
    <cfRule type="containsText" dxfId="793" priority="42" stopIfTrue="1" operator="containsText" text="Week">
      <formula>NOT(ISERROR(SEARCH("Week",AE16)))</formula>
    </cfRule>
    <cfRule type="containsText" dxfId="792" priority="43" stopIfTrue="1" operator="containsText" text="2018">
      <formula>NOT(ISERROR(SEARCH("2018",AE16)))</formula>
    </cfRule>
  </conditionalFormatting>
  <conditionalFormatting sqref="AH16">
    <cfRule type="containsText" dxfId="791" priority="40" stopIfTrue="1" operator="containsText" text="Week">
      <formula>NOT(ISERROR(SEARCH("Week",AH16)))</formula>
    </cfRule>
  </conditionalFormatting>
  <conditionalFormatting sqref="AH16">
    <cfRule type="containsText" dxfId="790" priority="37" stopIfTrue="1" operator="containsText" text="day">
      <formula>NOT(ISERROR(SEARCH("day",AH16)))</formula>
    </cfRule>
    <cfRule type="containsText" dxfId="789" priority="38" stopIfTrue="1" operator="containsText" text="Week">
      <formula>NOT(ISERROR(SEARCH("Week",AH16)))</formula>
    </cfRule>
    <cfRule type="containsText" dxfId="788" priority="39" stopIfTrue="1" operator="containsText" text="2018">
      <formula>NOT(ISERROR(SEARCH("2018",AH16)))</formula>
    </cfRule>
  </conditionalFormatting>
  <conditionalFormatting sqref="AH16">
    <cfRule type="containsText" dxfId="787" priority="36" stopIfTrue="1" operator="containsText" text="Week">
      <formula>NOT(ISERROR(SEARCH("Week",AH16)))</formula>
    </cfRule>
  </conditionalFormatting>
  <conditionalFormatting sqref="AH16">
    <cfRule type="containsText" dxfId="786" priority="33" stopIfTrue="1" operator="containsText" text="day">
      <formula>NOT(ISERROR(SEARCH("day",AH16)))</formula>
    </cfRule>
    <cfRule type="containsText" dxfId="785" priority="34" stopIfTrue="1" operator="containsText" text="Week">
      <formula>NOT(ISERROR(SEARCH("Week",AH16)))</formula>
    </cfRule>
    <cfRule type="containsText" dxfId="784" priority="35" stopIfTrue="1" operator="containsText" text="2018">
      <formula>NOT(ISERROR(SEARCH("2018",AH16)))</formula>
    </cfRule>
  </conditionalFormatting>
  <conditionalFormatting sqref="AH18">
    <cfRule type="containsText" dxfId="783" priority="32" stopIfTrue="1" operator="containsText" text="Week">
      <formula>NOT(ISERROR(SEARCH("Week",AH18)))</formula>
    </cfRule>
  </conditionalFormatting>
  <conditionalFormatting sqref="AH18">
    <cfRule type="containsText" dxfId="782" priority="29" stopIfTrue="1" operator="containsText" text="day">
      <formula>NOT(ISERROR(SEARCH("day",AH18)))</formula>
    </cfRule>
    <cfRule type="containsText" dxfId="781" priority="30" stopIfTrue="1" operator="containsText" text="Week">
      <formula>NOT(ISERROR(SEARCH("Week",AH18)))</formula>
    </cfRule>
    <cfRule type="containsText" dxfId="780" priority="31" stopIfTrue="1" operator="containsText" text="2018">
      <formula>NOT(ISERROR(SEARCH("2018",AH18)))</formula>
    </cfRule>
  </conditionalFormatting>
  <conditionalFormatting sqref="AH18">
    <cfRule type="containsText" dxfId="779" priority="28" stopIfTrue="1" operator="containsText" text="Week">
      <formula>NOT(ISERROR(SEARCH("Week",AH18)))</formula>
    </cfRule>
  </conditionalFormatting>
  <conditionalFormatting sqref="AH18">
    <cfRule type="containsText" dxfId="778" priority="25" stopIfTrue="1" operator="containsText" text="day">
      <formula>NOT(ISERROR(SEARCH("day",AH18)))</formula>
    </cfRule>
    <cfRule type="containsText" dxfId="777" priority="26" stopIfTrue="1" operator="containsText" text="Week">
      <formula>NOT(ISERROR(SEARCH("Week",AH18)))</formula>
    </cfRule>
    <cfRule type="containsText" dxfId="776" priority="27" stopIfTrue="1" operator="containsText" text="2018">
      <formula>NOT(ISERROR(SEARCH("2018",AH18)))</formula>
    </cfRule>
  </conditionalFormatting>
  <conditionalFormatting sqref="AH18">
    <cfRule type="containsText" dxfId="775" priority="24" stopIfTrue="1" operator="containsText" text="Week">
      <formula>NOT(ISERROR(SEARCH("Week",AH18)))</formula>
    </cfRule>
  </conditionalFormatting>
  <conditionalFormatting sqref="AH18">
    <cfRule type="containsText" dxfId="774" priority="21" stopIfTrue="1" operator="containsText" text="day">
      <formula>NOT(ISERROR(SEARCH("day",AH18)))</formula>
    </cfRule>
    <cfRule type="containsText" dxfId="773" priority="22" stopIfTrue="1" operator="containsText" text="Week">
      <formula>NOT(ISERROR(SEARCH("Week",AH18)))</formula>
    </cfRule>
    <cfRule type="containsText" dxfId="772" priority="23" stopIfTrue="1" operator="containsText" text="2018">
      <formula>NOT(ISERROR(SEARCH("2018",AH18)))</formula>
    </cfRule>
  </conditionalFormatting>
  <conditionalFormatting sqref="AH18">
    <cfRule type="containsText" dxfId="771" priority="20" stopIfTrue="1" operator="containsText" text="Week">
      <formula>NOT(ISERROR(SEARCH("Week",AH18)))</formula>
    </cfRule>
  </conditionalFormatting>
  <conditionalFormatting sqref="AH18">
    <cfRule type="containsText" dxfId="770" priority="17" stopIfTrue="1" operator="containsText" text="day">
      <formula>NOT(ISERROR(SEARCH("day",AH18)))</formula>
    </cfRule>
    <cfRule type="containsText" dxfId="769" priority="18" stopIfTrue="1" operator="containsText" text="Week">
      <formula>NOT(ISERROR(SEARCH("Week",AH18)))</formula>
    </cfRule>
    <cfRule type="containsText" dxfId="768" priority="19" stopIfTrue="1" operator="containsText" text="2018">
      <formula>NOT(ISERROR(SEARCH("2018",AH18)))</formula>
    </cfRule>
  </conditionalFormatting>
  <conditionalFormatting sqref="AH18">
    <cfRule type="containsText" dxfId="767" priority="16" stopIfTrue="1" operator="containsText" text="Week">
      <formula>NOT(ISERROR(SEARCH("Week",AH18)))</formula>
    </cfRule>
  </conditionalFormatting>
  <conditionalFormatting sqref="AH18">
    <cfRule type="containsText" dxfId="766" priority="13" stopIfTrue="1" operator="containsText" text="day">
      <formula>NOT(ISERROR(SEARCH("day",AH18)))</formula>
    </cfRule>
    <cfRule type="containsText" dxfId="765" priority="14" stopIfTrue="1" operator="containsText" text="Week">
      <formula>NOT(ISERROR(SEARCH("Week",AH18)))</formula>
    </cfRule>
    <cfRule type="containsText" dxfId="764" priority="15" stopIfTrue="1" operator="containsText" text="2018">
      <formula>NOT(ISERROR(SEARCH("2018",AH18)))</formula>
    </cfRule>
  </conditionalFormatting>
  <conditionalFormatting sqref="AH18">
    <cfRule type="containsText" dxfId="763" priority="12" stopIfTrue="1" operator="containsText" text="Week">
      <formula>NOT(ISERROR(SEARCH("Week",AH18)))</formula>
    </cfRule>
  </conditionalFormatting>
  <conditionalFormatting sqref="AH18">
    <cfRule type="containsText" dxfId="762" priority="9" stopIfTrue="1" operator="containsText" text="day">
      <formula>NOT(ISERROR(SEARCH("day",AH18)))</formula>
    </cfRule>
    <cfRule type="containsText" dxfId="761" priority="10" stopIfTrue="1" operator="containsText" text="Week">
      <formula>NOT(ISERROR(SEARCH("Week",AH18)))</formula>
    </cfRule>
    <cfRule type="containsText" dxfId="760" priority="11" stopIfTrue="1" operator="containsText" text="2018">
      <formula>NOT(ISERROR(SEARCH("2018",AH18)))</formula>
    </cfRule>
  </conditionalFormatting>
  <conditionalFormatting sqref="AE18">
    <cfRule type="containsText" dxfId="759" priority="8" stopIfTrue="1" operator="containsText" text="Week">
      <formula>NOT(ISERROR(SEARCH("Week",AE18)))</formula>
    </cfRule>
  </conditionalFormatting>
  <conditionalFormatting sqref="AE18">
    <cfRule type="containsText" dxfId="758" priority="5" stopIfTrue="1" operator="containsText" text="day">
      <formula>NOT(ISERROR(SEARCH("day",AE18)))</formula>
    </cfRule>
    <cfRule type="containsText" dxfId="757" priority="6" stopIfTrue="1" operator="containsText" text="Week">
      <formula>NOT(ISERROR(SEARCH("Week",AE18)))</formula>
    </cfRule>
    <cfRule type="containsText" dxfId="756" priority="7" stopIfTrue="1" operator="containsText" text="2018">
      <formula>NOT(ISERROR(SEARCH("2018",AE18)))</formula>
    </cfRule>
  </conditionalFormatting>
  <conditionalFormatting sqref="C5:X5">
    <cfRule type="cellIs" dxfId="755" priority="3" operator="equal">
      <formula>"Home"</formula>
    </cfRule>
    <cfRule type="cellIs" dxfId="754" priority="4" operator="equal">
      <formula>"Away"</formula>
    </cfRule>
  </conditionalFormatting>
  <conditionalFormatting sqref="F23:AA23">
    <cfRule type="cellIs" dxfId="753" priority="1" operator="equal">
      <formula>"Home"</formula>
    </cfRule>
    <cfRule type="cellIs" dxfId="752" priority="2" operator="equal">
      <formula>"Away"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2597F-C206-4E63-BFA3-342E7E69CED3}">
  <sheetPr>
    <tabColor rgb="FFFF0000"/>
  </sheetPr>
  <dimension ref="A1:AR37"/>
  <sheetViews>
    <sheetView zoomScale="48" zoomScaleNormal="48" workbookViewId="0">
      <selection activeCell="AH26" sqref="AH26"/>
    </sheetView>
  </sheetViews>
  <sheetFormatPr defaultColWidth="9.140625" defaultRowHeight="18" x14ac:dyDescent="0.25"/>
  <cols>
    <col min="1" max="1" width="3.28515625" style="83" customWidth="1"/>
    <col min="2" max="2" width="5" style="83" customWidth="1"/>
    <col min="3" max="3" width="27.7109375" style="83" customWidth="1"/>
    <col min="4" max="4" width="4.85546875" style="83" customWidth="1"/>
    <col min="5" max="5" width="4.140625" style="83" customWidth="1"/>
    <col min="6" max="6" width="27.7109375" style="83" customWidth="1"/>
    <col min="7" max="7" width="4.85546875" style="83" customWidth="1"/>
    <col min="8" max="8" width="3.28515625" style="83" customWidth="1"/>
    <col min="9" max="9" width="5" style="83" customWidth="1"/>
    <col min="10" max="10" width="27.7109375" style="83" customWidth="1"/>
    <col min="11" max="11" width="4.85546875" style="83" customWidth="1"/>
    <col min="12" max="12" width="4.140625" style="83" customWidth="1"/>
    <col min="13" max="13" width="27.7109375" style="83" customWidth="1"/>
    <col min="14" max="14" width="4.85546875" style="83" customWidth="1"/>
    <col min="15" max="15" width="3.28515625" style="83" customWidth="1"/>
    <col min="16" max="16" width="5" style="83" customWidth="1"/>
    <col min="17" max="17" width="27.7109375" style="83" customWidth="1"/>
    <col min="18" max="18" width="4.85546875" style="83" customWidth="1"/>
    <col min="19" max="19" width="4.140625" style="83" customWidth="1"/>
    <col min="20" max="20" width="27.7109375" style="83" customWidth="1"/>
    <col min="21" max="21" width="4.85546875" style="83" customWidth="1"/>
    <col min="22" max="22" width="3.28515625" style="83" customWidth="1"/>
    <col min="23" max="23" width="5" style="83" customWidth="1"/>
    <col min="24" max="24" width="27.7109375" style="83" customWidth="1"/>
    <col min="25" max="25" width="4.85546875" style="83" customWidth="1"/>
    <col min="26" max="26" width="4.140625" style="83" customWidth="1"/>
    <col min="27" max="27" width="27.7109375" style="83" customWidth="1"/>
    <col min="28" max="28" width="4.85546875" style="83" customWidth="1"/>
    <col min="29" max="29" width="3.28515625" style="83" customWidth="1"/>
    <col min="30" max="30" width="5" style="83" customWidth="1"/>
    <col min="31" max="31" width="27.7109375" style="83" customWidth="1"/>
    <col min="32" max="32" width="4.85546875" style="83" customWidth="1"/>
    <col min="33" max="33" width="4.140625" style="83" customWidth="1"/>
    <col min="34" max="34" width="27.7109375" style="83" customWidth="1"/>
    <col min="35" max="35" width="4.85546875" style="83" customWidth="1"/>
    <col min="36" max="36" width="5.42578125" style="83" customWidth="1"/>
    <col min="37" max="37" width="6.5703125" style="75" customWidth="1"/>
    <col min="38" max="38" width="35" style="75" customWidth="1"/>
    <col min="39" max="39" width="4.85546875" style="75" customWidth="1"/>
    <col min="40" max="40" width="35" style="75" customWidth="1"/>
    <col min="41" max="41" width="18.140625" style="75" customWidth="1"/>
    <col min="42" max="42" width="17.5703125" style="83" customWidth="1"/>
    <col min="43" max="43" width="3.28515625" style="83" customWidth="1"/>
    <col min="44" max="44" width="5" style="83" customWidth="1"/>
    <col min="45" max="45" width="26" style="83" customWidth="1"/>
    <col min="46" max="46" width="4.85546875" style="83" customWidth="1"/>
    <col min="47" max="47" width="4.140625" style="83" customWidth="1"/>
    <col min="48" max="48" width="26" style="83" customWidth="1"/>
    <col min="49" max="49" width="4.85546875" style="83" customWidth="1"/>
    <col min="50" max="50" width="3.28515625" style="83" customWidth="1"/>
    <col min="51" max="51" width="5" style="83" customWidth="1"/>
    <col min="52" max="52" width="26" style="83" customWidth="1"/>
    <col min="53" max="53" width="4.85546875" style="83" customWidth="1"/>
    <col min="54" max="54" width="4.140625" style="83" customWidth="1"/>
    <col min="55" max="55" width="26" style="83" customWidth="1"/>
    <col min="56" max="56" width="4.85546875" style="83" customWidth="1"/>
    <col min="57" max="57" width="3.28515625" style="83" customWidth="1"/>
    <col min="58" max="16384" width="9.140625" style="83"/>
  </cols>
  <sheetData>
    <row r="1" spans="1:44" s="174" customFormat="1" ht="27" x14ac:dyDescent="0.25">
      <c r="A1" s="3"/>
      <c r="B1" s="4" t="s">
        <v>36</v>
      </c>
      <c r="C1" s="4"/>
      <c r="D1" s="4"/>
      <c r="E1" s="4"/>
      <c r="F1" s="4"/>
      <c r="G1" s="4"/>
      <c r="H1" s="3"/>
      <c r="I1" s="4"/>
      <c r="J1" s="4"/>
      <c r="K1" s="4"/>
      <c r="L1" s="20" t="s">
        <v>37</v>
      </c>
      <c r="M1" s="21">
        <v>9</v>
      </c>
      <c r="N1" s="4"/>
      <c r="O1" s="3"/>
      <c r="P1" s="4"/>
      <c r="R1" s="4"/>
      <c r="S1" s="20" t="s">
        <v>38</v>
      </c>
      <c r="T1" s="21">
        <v>50</v>
      </c>
      <c r="U1" s="4"/>
      <c r="V1" s="3"/>
      <c r="X1" s="20" t="s">
        <v>96</v>
      </c>
      <c r="Y1" s="4"/>
      <c r="Z1" s="4"/>
      <c r="AA1" s="19">
        <v>44720</v>
      </c>
      <c r="AB1" s="4"/>
      <c r="AC1" s="3"/>
      <c r="AD1" s="75"/>
      <c r="AE1" s="22"/>
      <c r="AF1" s="75"/>
      <c r="AG1" s="75"/>
      <c r="AH1" s="75"/>
      <c r="AI1" s="75"/>
      <c r="AJ1" s="75"/>
      <c r="AK1" s="75"/>
      <c r="AL1" s="75"/>
      <c r="AM1" s="75"/>
      <c r="AN1" s="75"/>
      <c r="AO1" s="75"/>
      <c r="AP1" s="75"/>
      <c r="AQ1" s="75"/>
      <c r="AR1" s="75"/>
    </row>
    <row r="2" spans="1:44" s="174" customFormat="1" ht="17.25" customHeight="1" x14ac:dyDescent="0.25">
      <c r="A2" s="3"/>
      <c r="B2" s="4"/>
      <c r="C2" s="175" t="s">
        <v>40</v>
      </c>
      <c r="D2" s="75">
        <f>ABS(IF(E17&lt;H17,E17,H17)+1)</f>
        <v>9</v>
      </c>
      <c r="E2" s="75" t="str">
        <f>IF(D2=10,"F"," ")</f>
        <v xml:space="preserve"> </v>
      </c>
      <c r="F2" s="29" t="str">
        <f>IF(E17="Top","Bottom", IF(E17&lt;H17, C17, F17))</f>
        <v>Bottom</v>
      </c>
      <c r="G2" s="4"/>
      <c r="H2" s="3"/>
      <c r="I2" s="4"/>
      <c r="J2" s="175" t="s">
        <v>40</v>
      </c>
      <c r="K2" s="75">
        <f>ABS(IF(L17&lt;O17,L17,O17)+1)</f>
        <v>9</v>
      </c>
      <c r="L2" s="75" t="str">
        <f>IF(K2=10,"F"," ")</f>
        <v xml:space="preserve"> </v>
      </c>
      <c r="M2" s="29" t="str">
        <f>IF(L17="Top","Bottom", IF(L17&lt;O17, J17, M17))</f>
        <v>Bottom</v>
      </c>
      <c r="N2" s="4"/>
      <c r="O2" s="3"/>
      <c r="P2" s="4"/>
      <c r="Q2" s="175" t="s">
        <v>40</v>
      </c>
      <c r="R2" s="75">
        <f>ABS(IF(S17&lt;V17,S17,V17)+1)</f>
        <v>9</v>
      </c>
      <c r="S2" s="75" t="str">
        <f>IF(R2=10,"F"," ")</f>
        <v xml:space="preserve"> </v>
      </c>
      <c r="T2" s="29" t="str">
        <f>IF(S17="Top","Bottom", IF(S17&lt;V17, Q17, T17))</f>
        <v>Bottom</v>
      </c>
      <c r="U2" s="4"/>
      <c r="V2" s="3"/>
      <c r="W2" s="4"/>
      <c r="X2" s="175" t="s">
        <v>40</v>
      </c>
      <c r="Y2" s="75">
        <f>ABS(IF(Z17&lt;AC17,Z17,AC17)+1)</f>
        <v>9</v>
      </c>
      <c r="Z2" s="75" t="str">
        <f>IF(Y2=10,"F"," ")</f>
        <v xml:space="preserve"> </v>
      </c>
      <c r="AA2" s="29" t="str">
        <f>IF(Z17="Top","Bottom", IF(Z17&lt;AC17, X17, AA17))</f>
        <v>Bottom</v>
      </c>
      <c r="AB2" s="4"/>
      <c r="AC2" s="3"/>
      <c r="AD2" s="75"/>
      <c r="AE2" s="75"/>
      <c r="AF2" s="75"/>
      <c r="AG2" s="75"/>
      <c r="AH2" s="75"/>
      <c r="AI2" s="75"/>
      <c r="AJ2" s="75"/>
      <c r="AK2" s="75"/>
      <c r="AL2" s="75"/>
      <c r="AM2" s="75"/>
      <c r="AN2" s="75"/>
      <c r="AO2" s="75"/>
      <c r="AP2" s="75"/>
      <c r="AQ2" s="75"/>
      <c r="AR2" s="75"/>
    </row>
    <row r="3" spans="1:44" s="174" customFormat="1" ht="18" customHeight="1" x14ac:dyDescent="0.25">
      <c r="A3" s="3"/>
      <c r="B3" s="5">
        <v>1</v>
      </c>
      <c r="C3" s="14" t="s">
        <v>15</v>
      </c>
      <c r="D3" s="79"/>
      <c r="E3" s="15"/>
      <c r="F3" s="16" t="s">
        <v>14</v>
      </c>
      <c r="G3" s="17"/>
      <c r="H3" s="3"/>
      <c r="I3" s="5">
        <v>2</v>
      </c>
      <c r="J3" s="14" t="s">
        <v>15</v>
      </c>
      <c r="K3" s="79"/>
      <c r="L3" s="15"/>
      <c r="M3" s="16" t="s">
        <v>14</v>
      </c>
      <c r="N3" s="17"/>
      <c r="O3" s="3"/>
      <c r="P3" s="5">
        <v>3</v>
      </c>
      <c r="Q3" s="14" t="s">
        <v>15</v>
      </c>
      <c r="R3" s="79"/>
      <c r="S3" s="15"/>
      <c r="T3" s="16" t="s">
        <v>14</v>
      </c>
      <c r="U3" s="17"/>
      <c r="V3" s="3"/>
      <c r="W3" s="5">
        <v>4</v>
      </c>
      <c r="X3" s="14" t="s">
        <v>15</v>
      </c>
      <c r="Y3" s="79"/>
      <c r="Z3" s="15"/>
      <c r="AA3" s="16" t="s">
        <v>14</v>
      </c>
      <c r="AB3" s="17"/>
      <c r="AC3" s="3"/>
      <c r="AD3" s="75"/>
      <c r="AE3" s="75" t="s">
        <v>41</v>
      </c>
      <c r="AF3" s="75"/>
      <c r="AG3" s="75"/>
      <c r="AH3" s="75"/>
      <c r="AI3" s="75"/>
      <c r="AJ3" s="75"/>
      <c r="AK3" s="75"/>
      <c r="AL3" s="24" t="s">
        <v>97</v>
      </c>
      <c r="AM3" s="24"/>
      <c r="AN3" s="24"/>
      <c r="AO3" s="176" t="s">
        <v>43</v>
      </c>
      <c r="AP3" s="75"/>
      <c r="AQ3" s="75"/>
      <c r="AR3" s="75"/>
    </row>
    <row r="4" spans="1:44" s="174" customFormat="1" ht="18" customHeight="1" x14ac:dyDescent="0.25">
      <c r="A4" s="77"/>
      <c r="C4" s="172"/>
      <c r="D4" s="173"/>
      <c r="E4" s="18"/>
      <c r="F4" s="17"/>
      <c r="G4" s="17"/>
      <c r="H4" s="77"/>
      <c r="I4" s="5"/>
      <c r="J4" s="177" t="s">
        <v>282</v>
      </c>
      <c r="K4" s="178"/>
      <c r="L4" s="178"/>
      <c r="M4" s="17"/>
      <c r="N4" s="17"/>
      <c r="O4" s="77"/>
      <c r="P4" s="5"/>
      <c r="Q4" s="172"/>
      <c r="R4" s="173"/>
      <c r="S4" s="18"/>
      <c r="T4" s="17"/>
      <c r="U4" s="17"/>
      <c r="V4" s="77"/>
      <c r="W4" s="5"/>
      <c r="X4" s="172"/>
      <c r="Y4" s="173"/>
      <c r="Z4" s="18"/>
      <c r="AA4" s="17"/>
      <c r="AB4" s="17"/>
      <c r="AC4" s="77"/>
      <c r="AD4" s="75">
        <v>1</v>
      </c>
      <c r="AE4" s="76" t="s">
        <v>46</v>
      </c>
      <c r="AF4" s="75"/>
      <c r="AG4" s="75"/>
      <c r="AH4" s="76" t="s">
        <v>54</v>
      </c>
      <c r="AI4" s="75"/>
      <c r="AJ4" s="75"/>
      <c r="AK4" s="75"/>
      <c r="AL4" s="76" t="s">
        <v>46</v>
      </c>
      <c r="AM4" s="30" t="s">
        <v>45</v>
      </c>
      <c r="AN4" s="76" t="s">
        <v>54</v>
      </c>
      <c r="AO4" s="31">
        <v>0.52430555555555558</v>
      </c>
      <c r="AP4" s="75"/>
      <c r="AQ4" s="75"/>
      <c r="AR4" s="75"/>
    </row>
    <row r="5" spans="1:44" s="174" customFormat="1" x14ac:dyDescent="0.25">
      <c r="A5" s="77"/>
      <c r="C5" s="82" t="str">
        <f>AL26</f>
        <v>Tyler Daniels</v>
      </c>
      <c r="D5" s="80">
        <f>SUM(D7:D16)</f>
        <v>14</v>
      </c>
      <c r="E5" s="81" t="s">
        <v>45</v>
      </c>
      <c r="F5" s="78" t="str">
        <f>AN26</f>
        <v>Andrew Bacha</v>
      </c>
      <c r="G5" s="80">
        <f>SUM(G7:G16)</f>
        <v>12</v>
      </c>
      <c r="H5" s="77"/>
      <c r="I5" s="79"/>
      <c r="J5" s="78" t="str">
        <f>AL27</f>
        <v>Bucky Pollick</v>
      </c>
      <c r="K5" s="80">
        <f>SUM(K7:K16)</f>
        <v>10</v>
      </c>
      <c r="L5" s="81" t="s">
        <v>45</v>
      </c>
      <c r="M5" s="78" t="str">
        <f>AN27</f>
        <v>Mike Beimel</v>
      </c>
      <c r="N5" s="80">
        <f>SUM(N7:N16)</f>
        <v>8</v>
      </c>
      <c r="O5" s="77"/>
      <c r="P5" s="79"/>
      <c r="Q5" s="82" t="str">
        <f>AL28</f>
        <v>Jared Lemin</v>
      </c>
      <c r="R5" s="80">
        <f>SUM(R7:R16)</f>
        <v>14</v>
      </c>
      <c r="S5" s="81" t="s">
        <v>45</v>
      </c>
      <c r="T5" s="78" t="str">
        <f>AN28</f>
        <v>Jimmy Brown</v>
      </c>
      <c r="U5" s="80">
        <f>SUM(U7:U16)</f>
        <v>6</v>
      </c>
      <c r="V5" s="77"/>
      <c r="W5" s="79"/>
      <c r="X5" s="78" t="str">
        <f>AL29</f>
        <v>Will Higginbotham</v>
      </c>
      <c r="Y5" s="80">
        <f>SUM(Y7:Y16)</f>
        <v>8</v>
      </c>
      <c r="Z5" s="81" t="s">
        <v>45</v>
      </c>
      <c r="AA5" s="82" t="str">
        <f>AN29</f>
        <v>Brandon Tyra</v>
      </c>
      <c r="AB5" s="80">
        <f>SUM(AB7:AB16)</f>
        <v>15</v>
      </c>
      <c r="AC5" s="77"/>
      <c r="AD5" s="75">
        <v>2</v>
      </c>
      <c r="AE5" s="76" t="s">
        <v>76</v>
      </c>
      <c r="AF5" s="75"/>
      <c r="AG5" s="75"/>
      <c r="AH5" s="76" t="s">
        <v>65</v>
      </c>
      <c r="AI5" s="75"/>
      <c r="AJ5" s="75"/>
      <c r="AK5" s="75"/>
      <c r="AL5" s="76" t="s">
        <v>65</v>
      </c>
      <c r="AM5" s="30" t="s">
        <v>45</v>
      </c>
      <c r="AN5" s="76" t="s">
        <v>76</v>
      </c>
      <c r="AO5" s="31">
        <v>0.59027777777777801</v>
      </c>
      <c r="AP5" s="75"/>
      <c r="AQ5" s="75"/>
      <c r="AR5" s="75"/>
    </row>
    <row r="6" spans="1:44" s="174" customFormat="1" x14ac:dyDescent="0.25">
      <c r="A6" s="77"/>
      <c r="C6" s="79"/>
      <c r="E6" s="32"/>
      <c r="F6" s="79"/>
      <c r="H6" s="77"/>
      <c r="I6" s="79"/>
      <c r="J6" s="79"/>
      <c r="L6" s="32"/>
      <c r="M6" s="79"/>
      <c r="O6" s="77"/>
      <c r="P6" s="79"/>
      <c r="Q6" s="79"/>
      <c r="S6" s="32"/>
      <c r="T6" s="79"/>
      <c r="V6" s="77"/>
      <c r="W6" s="79"/>
      <c r="X6" s="79"/>
      <c r="Z6" s="32"/>
      <c r="AA6" s="79"/>
      <c r="AC6" s="77"/>
      <c r="AD6" s="75">
        <v>3</v>
      </c>
      <c r="AE6" s="76" t="s">
        <v>75</v>
      </c>
      <c r="AF6" s="75"/>
      <c r="AG6" s="75"/>
      <c r="AH6" s="76" t="s">
        <v>48</v>
      </c>
      <c r="AI6" s="75"/>
      <c r="AJ6" s="75"/>
      <c r="AK6" s="75"/>
      <c r="AL6" s="76" t="s">
        <v>75</v>
      </c>
      <c r="AM6" s="30" t="s">
        <v>45</v>
      </c>
      <c r="AN6" s="76" t="s">
        <v>48</v>
      </c>
      <c r="AO6" s="31">
        <v>0.77777777777777779</v>
      </c>
      <c r="AP6" s="75"/>
      <c r="AQ6" s="75"/>
      <c r="AR6" s="75"/>
    </row>
    <row r="7" spans="1:44" s="174" customFormat="1" x14ac:dyDescent="0.25">
      <c r="A7" s="6"/>
      <c r="B7" s="10"/>
      <c r="C7" s="7" t="s">
        <v>51</v>
      </c>
      <c r="D7" s="7">
        <v>0</v>
      </c>
      <c r="E7" s="32"/>
      <c r="F7" s="13" t="s">
        <v>52</v>
      </c>
      <c r="G7" s="10">
        <f>IF(D2&gt;1,1,0)</f>
        <v>1</v>
      </c>
      <c r="H7" s="6"/>
      <c r="I7" s="10"/>
      <c r="J7" s="7" t="s">
        <v>51</v>
      </c>
      <c r="K7" s="7">
        <v>0</v>
      </c>
      <c r="L7" s="32"/>
      <c r="M7" s="13" t="s">
        <v>52</v>
      </c>
      <c r="N7" s="10">
        <f>IF(K2&gt;1,1,0)</f>
        <v>1</v>
      </c>
      <c r="O7" s="6"/>
      <c r="P7" s="10"/>
      <c r="Q7" s="7" t="s">
        <v>51</v>
      </c>
      <c r="R7" s="7">
        <v>0</v>
      </c>
      <c r="S7" s="32"/>
      <c r="T7" s="13" t="s">
        <v>52</v>
      </c>
      <c r="U7" s="10">
        <f>IF(R2&gt;1,1,0)</f>
        <v>1</v>
      </c>
      <c r="V7" s="6"/>
      <c r="W7" s="10"/>
      <c r="X7" s="7" t="s">
        <v>51</v>
      </c>
      <c r="Y7" s="7">
        <v>0</v>
      </c>
      <c r="Z7" s="32"/>
      <c r="AA7" s="13" t="s">
        <v>52</v>
      </c>
      <c r="AB7" s="10">
        <f>IF(Y2&gt;1,1,0)</f>
        <v>1</v>
      </c>
      <c r="AC7" s="6"/>
      <c r="AD7" s="75">
        <v>4</v>
      </c>
      <c r="AE7" s="76" t="s">
        <v>49</v>
      </c>
      <c r="AF7" s="75"/>
      <c r="AG7" s="75"/>
      <c r="AH7" s="76" t="s">
        <v>70</v>
      </c>
      <c r="AI7" s="75"/>
      <c r="AJ7" s="75"/>
      <c r="AK7" s="75"/>
      <c r="AL7" s="76" t="s">
        <v>49</v>
      </c>
      <c r="AM7" s="30" t="s">
        <v>45</v>
      </c>
      <c r="AN7" s="76" t="s">
        <v>70</v>
      </c>
      <c r="AO7" s="31">
        <v>0.77777777777777779</v>
      </c>
      <c r="AP7" s="75"/>
      <c r="AQ7" s="75"/>
      <c r="AR7" s="75"/>
    </row>
    <row r="8" spans="1:44" s="174" customFormat="1" x14ac:dyDescent="0.25">
      <c r="A8" s="6"/>
      <c r="B8" s="8">
        <v>4</v>
      </c>
      <c r="C8" s="25" t="s">
        <v>55</v>
      </c>
      <c r="D8" s="36">
        <f>_xlfn.IFNA(IF(MATCH(C8,$AE$4:$AE$19, 0)&gt;0, $B8), 0)</f>
        <v>4</v>
      </c>
      <c r="E8" s="32">
        <f>COUNTIF($AE$4:$AE$35,C8)</f>
        <v>1</v>
      </c>
      <c r="F8" s="25" t="s">
        <v>67</v>
      </c>
      <c r="G8" s="36">
        <f>_xlfn.IFNA(IF(MATCH(F8,$AE$4:$AE$19, 0)&gt;0, $B8), 0)</f>
        <v>0</v>
      </c>
      <c r="H8" s="37">
        <f>COUNTIF($AE$4:$AE$35,F8)</f>
        <v>1</v>
      </c>
      <c r="I8" s="8">
        <v>4</v>
      </c>
      <c r="J8" s="25" t="s">
        <v>62</v>
      </c>
      <c r="K8" s="36">
        <f>_xlfn.IFNA(IF(MATCH(J8,$AE$4:$AE$19, 0)&gt;0, $B8), 0)</f>
        <v>0</v>
      </c>
      <c r="L8" s="32">
        <f>COUNTIF($AE$4:$AE$35,J8)</f>
        <v>1</v>
      </c>
      <c r="M8" s="25" t="s">
        <v>62</v>
      </c>
      <c r="N8" s="36">
        <f>_xlfn.IFNA(IF(MATCH(M8,$AE$4:$AE$19, 0)&gt;0, $B8), 0)</f>
        <v>0</v>
      </c>
      <c r="O8" s="37">
        <f>COUNTIF($AE$4:$AE$35,M8)</f>
        <v>1</v>
      </c>
      <c r="P8" s="8">
        <v>4</v>
      </c>
      <c r="Q8" s="25" t="s">
        <v>47</v>
      </c>
      <c r="R8" s="36">
        <f>_xlfn.IFNA(IF(MATCH(Q8,$AE$4:$AE$19, 0)&gt;0, $B8), 0)</f>
        <v>4</v>
      </c>
      <c r="S8" s="32">
        <f>COUNTIF($AE$4:$AE$35,Q8)</f>
        <v>1</v>
      </c>
      <c r="T8" s="25" t="s">
        <v>62</v>
      </c>
      <c r="U8" s="36">
        <f>_xlfn.IFNA(IF(MATCH(T8,$AE$4:$AE$19, 0)&gt;0, $B8), 0)</f>
        <v>0</v>
      </c>
      <c r="V8" s="37">
        <f>COUNTIF($AE$4:$AE$35,T8)</f>
        <v>1</v>
      </c>
      <c r="W8" s="8">
        <v>4</v>
      </c>
      <c r="X8" s="25" t="s">
        <v>67</v>
      </c>
      <c r="Y8" s="36">
        <f>_xlfn.IFNA(IF(MATCH(X8,$AE$4:$AE$19, 0)&gt;0, $B8), 0)</f>
        <v>0</v>
      </c>
      <c r="Z8" s="32">
        <f>COUNTIF($AE$4:$AE$35,X8)</f>
        <v>1</v>
      </c>
      <c r="AA8" s="25" t="s">
        <v>62</v>
      </c>
      <c r="AB8" s="36">
        <f>_xlfn.IFNA(IF(MATCH(AA8,$AE$4:$AE$19, 0)&gt;0, $B8), 0)</f>
        <v>0</v>
      </c>
      <c r="AC8" s="37">
        <f>COUNTIF($AE$4:$AE$35,AA8)</f>
        <v>1</v>
      </c>
      <c r="AD8" s="75">
        <v>5</v>
      </c>
      <c r="AE8" s="33" t="s">
        <v>68</v>
      </c>
      <c r="AF8" s="75"/>
      <c r="AG8" s="75"/>
      <c r="AH8" s="33" t="s">
        <v>71</v>
      </c>
      <c r="AI8" s="75"/>
      <c r="AJ8" s="75"/>
      <c r="AK8" s="75"/>
      <c r="AL8" s="33" t="s">
        <v>71</v>
      </c>
      <c r="AM8" s="34" t="s">
        <v>45</v>
      </c>
      <c r="AN8" s="33" t="s">
        <v>68</v>
      </c>
      <c r="AO8" s="35">
        <v>0.77777777777777779</v>
      </c>
      <c r="AP8" s="75"/>
      <c r="AQ8" s="75"/>
      <c r="AR8" s="75"/>
    </row>
    <row r="9" spans="1:44" s="174" customFormat="1" x14ac:dyDescent="0.25">
      <c r="A9" s="6"/>
      <c r="B9" s="8">
        <v>3</v>
      </c>
      <c r="C9" s="25" t="s">
        <v>68</v>
      </c>
      <c r="D9" s="36">
        <f t="shared" ref="D9:D16" si="0">_xlfn.IFNA(IF(MATCH(C9,$AE$4:$AE$19, 0)&gt;0, $B9), 0)</f>
        <v>3</v>
      </c>
      <c r="E9" s="32">
        <f t="shared" ref="E9:E16" si="1">COUNTIF($AE$4:$AE$35,C9)</f>
        <v>1</v>
      </c>
      <c r="F9" s="25" t="s">
        <v>59</v>
      </c>
      <c r="G9" s="36">
        <f t="shared" ref="G9:G16" si="2">_xlfn.IFNA(IF(MATCH(F9,$AE$4:$AE$19, 0)&gt;0, $B9), 0)</f>
        <v>3</v>
      </c>
      <c r="H9" s="37">
        <f t="shared" ref="H9:H16" si="3">COUNTIF($AE$4:$AE$35,F9)</f>
        <v>1</v>
      </c>
      <c r="I9" s="8">
        <v>3</v>
      </c>
      <c r="J9" s="25" t="s">
        <v>67</v>
      </c>
      <c r="K9" s="36">
        <f t="shared" ref="K9:K16" si="4">_xlfn.IFNA(IF(MATCH(J9,$AE$4:$AE$19, 0)&gt;0, $B9), 0)</f>
        <v>0</v>
      </c>
      <c r="L9" s="32">
        <f t="shared" ref="L9:L16" si="5">COUNTIF($AE$4:$AE$35,J9)</f>
        <v>1</v>
      </c>
      <c r="M9" s="25" t="s">
        <v>60</v>
      </c>
      <c r="N9" s="36">
        <f t="shared" ref="N9:N16" si="6">_xlfn.IFNA(IF(MATCH(M9,$AE$4:$AE$19, 0)&gt;0, $B9), 0)</f>
        <v>0</v>
      </c>
      <c r="O9" s="37">
        <f t="shared" ref="O9:O16" si="7">COUNTIF($AE$4:$AE$35,M9)</f>
        <v>1</v>
      </c>
      <c r="P9" s="8">
        <v>3</v>
      </c>
      <c r="Q9" s="25" t="s">
        <v>68</v>
      </c>
      <c r="R9" s="36">
        <f t="shared" ref="R9:R16" si="8">_xlfn.IFNA(IF(MATCH(Q9,$AE$4:$AE$19, 0)&gt;0, $B9), 0)</f>
        <v>3</v>
      </c>
      <c r="S9" s="32">
        <f t="shared" ref="S9:S16" si="9">COUNTIF($AE$4:$AE$35,Q9)</f>
        <v>1</v>
      </c>
      <c r="T9" s="25" t="s">
        <v>60</v>
      </c>
      <c r="U9" s="36">
        <f t="shared" ref="U9:U16" si="10">_xlfn.IFNA(IF(MATCH(T9,$AE$4:$AE$19, 0)&gt;0, $B9), 0)</f>
        <v>0</v>
      </c>
      <c r="V9" s="37">
        <f t="shared" ref="V9:V16" si="11">COUNTIF($AE$4:$AE$35,T9)</f>
        <v>1</v>
      </c>
      <c r="W9" s="8">
        <v>3</v>
      </c>
      <c r="X9" s="25" t="s">
        <v>62</v>
      </c>
      <c r="Y9" s="36">
        <f t="shared" ref="Y9:Y16" si="12">_xlfn.IFNA(IF(MATCH(X9,$AE$4:$AE$19, 0)&gt;0, $B9), 0)</f>
        <v>0</v>
      </c>
      <c r="Z9" s="32">
        <f t="shared" ref="Z9:Z16" si="13">COUNTIF($AE$4:$AE$35,X9)</f>
        <v>1</v>
      </c>
      <c r="AA9" s="25" t="s">
        <v>68</v>
      </c>
      <c r="AB9" s="36">
        <f t="shared" ref="AB9:AB16" si="14">_xlfn.IFNA(IF(MATCH(AA9,$AE$4:$AE$19, 0)&gt;0, $B9), 0)</f>
        <v>3</v>
      </c>
      <c r="AC9" s="37">
        <f t="shared" ref="AC9:AC16" si="15">COUNTIF($AE$4:$AE$35,AA9)</f>
        <v>1</v>
      </c>
      <c r="AD9" s="75">
        <v>6</v>
      </c>
      <c r="AE9" s="144" t="s">
        <v>257</v>
      </c>
      <c r="AF9" s="144"/>
      <c r="AG9" s="144"/>
      <c r="AH9" s="144" t="s">
        <v>277</v>
      </c>
      <c r="AI9" s="75"/>
      <c r="AJ9" s="75"/>
      <c r="AK9" s="75"/>
      <c r="AL9" s="76" t="s">
        <v>53</v>
      </c>
      <c r="AM9" s="30" t="s">
        <v>45</v>
      </c>
      <c r="AN9" s="76" t="s">
        <v>64</v>
      </c>
      <c r="AO9" s="31">
        <v>0.79513888888888884</v>
      </c>
      <c r="AP9" s="75"/>
      <c r="AQ9" s="75"/>
      <c r="AR9" s="75"/>
    </row>
    <row r="10" spans="1:44" s="174" customFormat="1" x14ac:dyDescent="0.25">
      <c r="A10" s="6"/>
      <c r="B10" s="8">
        <v>2</v>
      </c>
      <c r="C10" s="25" t="s">
        <v>62</v>
      </c>
      <c r="D10" s="36">
        <f t="shared" si="0"/>
        <v>0</v>
      </c>
      <c r="E10" s="32">
        <f t="shared" si="1"/>
        <v>1</v>
      </c>
      <c r="F10" s="25" t="s">
        <v>68</v>
      </c>
      <c r="G10" s="36">
        <f t="shared" si="2"/>
        <v>2</v>
      </c>
      <c r="H10" s="37">
        <f t="shared" si="3"/>
        <v>1</v>
      </c>
      <c r="I10" s="8">
        <v>2</v>
      </c>
      <c r="J10" s="25" t="s">
        <v>68</v>
      </c>
      <c r="K10" s="36">
        <f t="shared" si="4"/>
        <v>2</v>
      </c>
      <c r="L10" s="32">
        <f t="shared" si="5"/>
        <v>1</v>
      </c>
      <c r="M10" s="25" t="s">
        <v>47</v>
      </c>
      <c r="N10" s="36">
        <f t="shared" si="6"/>
        <v>2</v>
      </c>
      <c r="O10" s="37">
        <f t="shared" si="7"/>
        <v>1</v>
      </c>
      <c r="P10" s="8">
        <v>2</v>
      </c>
      <c r="Q10" s="25" t="s">
        <v>62</v>
      </c>
      <c r="R10" s="36">
        <f t="shared" si="8"/>
        <v>0</v>
      </c>
      <c r="S10" s="32">
        <f t="shared" si="9"/>
        <v>1</v>
      </c>
      <c r="T10" s="25" t="s">
        <v>69</v>
      </c>
      <c r="U10" s="36">
        <f t="shared" si="10"/>
        <v>0</v>
      </c>
      <c r="V10" s="37">
        <f t="shared" si="11"/>
        <v>1</v>
      </c>
      <c r="W10" s="8">
        <v>2</v>
      </c>
      <c r="X10" s="25" t="s">
        <v>68</v>
      </c>
      <c r="Y10" s="36">
        <f t="shared" si="12"/>
        <v>2</v>
      </c>
      <c r="Z10" s="32">
        <f t="shared" si="13"/>
        <v>1</v>
      </c>
      <c r="AA10" s="25" t="s">
        <v>60</v>
      </c>
      <c r="AB10" s="36">
        <f t="shared" si="14"/>
        <v>0</v>
      </c>
      <c r="AC10" s="37">
        <f t="shared" si="15"/>
        <v>1</v>
      </c>
      <c r="AD10" s="75">
        <v>7</v>
      </c>
      <c r="AE10" s="33" t="s">
        <v>55</v>
      </c>
      <c r="AF10" s="75"/>
      <c r="AG10" s="75"/>
      <c r="AH10" s="33" t="s">
        <v>67</v>
      </c>
      <c r="AI10" s="75"/>
      <c r="AJ10" s="75"/>
      <c r="AK10" s="75"/>
      <c r="AL10" s="33" t="s">
        <v>67</v>
      </c>
      <c r="AM10" s="34" t="s">
        <v>45</v>
      </c>
      <c r="AN10" s="33" t="s">
        <v>55</v>
      </c>
      <c r="AO10" s="35">
        <v>0.79861111111111116</v>
      </c>
      <c r="AP10" s="75"/>
      <c r="AQ10" s="75"/>
      <c r="AR10" s="75"/>
    </row>
    <row r="11" spans="1:44" s="174" customFormat="1" x14ac:dyDescent="0.25">
      <c r="A11" s="6"/>
      <c r="B11" s="8">
        <v>1</v>
      </c>
      <c r="C11" s="25" t="s">
        <v>60</v>
      </c>
      <c r="D11" s="36">
        <f t="shared" si="0"/>
        <v>0</v>
      </c>
      <c r="E11" s="32">
        <f t="shared" si="1"/>
        <v>1</v>
      </c>
      <c r="F11" s="25" t="s">
        <v>47</v>
      </c>
      <c r="G11" s="36">
        <f t="shared" si="2"/>
        <v>1</v>
      </c>
      <c r="H11" s="37">
        <f t="shared" si="3"/>
        <v>1</v>
      </c>
      <c r="I11" s="8">
        <v>1</v>
      </c>
      <c r="J11" s="25" t="s">
        <v>59</v>
      </c>
      <c r="K11" s="36">
        <f t="shared" si="4"/>
        <v>1</v>
      </c>
      <c r="L11" s="32">
        <f t="shared" si="5"/>
        <v>1</v>
      </c>
      <c r="M11" s="25" t="s">
        <v>55</v>
      </c>
      <c r="N11" s="36">
        <f t="shared" si="6"/>
        <v>1</v>
      </c>
      <c r="O11" s="37">
        <f t="shared" si="7"/>
        <v>1</v>
      </c>
      <c r="P11" s="8">
        <v>1</v>
      </c>
      <c r="Q11" s="25" t="s">
        <v>55</v>
      </c>
      <c r="R11" s="36">
        <f t="shared" si="8"/>
        <v>1</v>
      </c>
      <c r="S11" s="32">
        <f t="shared" si="9"/>
        <v>1</v>
      </c>
      <c r="T11" s="25" t="s">
        <v>71</v>
      </c>
      <c r="U11" s="36">
        <f t="shared" si="10"/>
        <v>0</v>
      </c>
      <c r="V11" s="37">
        <f t="shared" si="11"/>
        <v>1</v>
      </c>
      <c r="W11" s="8">
        <v>1</v>
      </c>
      <c r="X11" s="25" t="s">
        <v>47</v>
      </c>
      <c r="Y11" s="36">
        <f t="shared" si="12"/>
        <v>1</v>
      </c>
      <c r="Z11" s="32">
        <f t="shared" si="13"/>
        <v>1</v>
      </c>
      <c r="AA11" s="25" t="s">
        <v>47</v>
      </c>
      <c r="AB11" s="36">
        <f t="shared" si="14"/>
        <v>1</v>
      </c>
      <c r="AC11" s="37">
        <f t="shared" si="15"/>
        <v>1</v>
      </c>
      <c r="AD11" s="75">
        <v>8</v>
      </c>
      <c r="AE11" s="33" t="s">
        <v>47</v>
      </c>
      <c r="AF11" s="75"/>
      <c r="AG11" s="75"/>
      <c r="AH11" s="33" t="s">
        <v>69</v>
      </c>
      <c r="AI11" s="75"/>
      <c r="AJ11" s="75"/>
      <c r="AK11" s="75"/>
      <c r="AL11" s="33" t="s">
        <v>69</v>
      </c>
      <c r="AM11" s="34" t="s">
        <v>45</v>
      </c>
      <c r="AN11" s="33" t="s">
        <v>47</v>
      </c>
      <c r="AO11" s="35">
        <v>0.79861111111111116</v>
      </c>
      <c r="AP11" s="75"/>
      <c r="AQ11" s="75"/>
      <c r="AR11" s="75"/>
    </row>
    <row r="12" spans="1:44" s="174" customFormat="1" x14ac:dyDescent="0.25">
      <c r="A12" s="6"/>
      <c r="B12" s="9">
        <v>4</v>
      </c>
      <c r="C12" s="72" t="s">
        <v>57</v>
      </c>
      <c r="D12" s="36">
        <f t="shared" si="0"/>
        <v>4</v>
      </c>
      <c r="E12" s="32">
        <f t="shared" si="1"/>
        <v>1</v>
      </c>
      <c r="F12" s="73" t="s">
        <v>70</v>
      </c>
      <c r="G12" s="36">
        <f t="shared" si="2"/>
        <v>0</v>
      </c>
      <c r="H12" s="37">
        <f t="shared" si="3"/>
        <v>1</v>
      </c>
      <c r="I12" s="9">
        <v>4</v>
      </c>
      <c r="J12" s="72" t="s">
        <v>72</v>
      </c>
      <c r="K12" s="36">
        <f t="shared" si="4"/>
        <v>4</v>
      </c>
      <c r="L12" s="32">
        <f t="shared" si="5"/>
        <v>1</v>
      </c>
      <c r="M12" s="72" t="s">
        <v>48</v>
      </c>
      <c r="N12" s="36">
        <f t="shared" si="6"/>
        <v>0</v>
      </c>
      <c r="O12" s="37">
        <f t="shared" si="7"/>
        <v>1</v>
      </c>
      <c r="P12" s="9">
        <v>4</v>
      </c>
      <c r="Q12" s="72" t="s">
        <v>47</v>
      </c>
      <c r="R12" s="36">
        <f t="shared" si="8"/>
        <v>4</v>
      </c>
      <c r="S12" s="32">
        <f t="shared" si="9"/>
        <v>1</v>
      </c>
      <c r="T12" s="72" t="s">
        <v>72</v>
      </c>
      <c r="U12" s="36">
        <f t="shared" si="10"/>
        <v>4</v>
      </c>
      <c r="V12" s="37">
        <f t="shared" si="11"/>
        <v>1</v>
      </c>
      <c r="W12" s="9">
        <v>4</v>
      </c>
      <c r="X12" s="72" t="s">
        <v>70</v>
      </c>
      <c r="Y12" s="36">
        <f t="shared" si="12"/>
        <v>0</v>
      </c>
      <c r="Z12" s="32">
        <f t="shared" si="13"/>
        <v>1</v>
      </c>
      <c r="AA12" s="72" t="s">
        <v>44</v>
      </c>
      <c r="AB12" s="36">
        <f t="shared" si="14"/>
        <v>4</v>
      </c>
      <c r="AC12" s="37">
        <f t="shared" si="15"/>
        <v>1</v>
      </c>
      <c r="AD12" s="75">
        <v>9</v>
      </c>
      <c r="AE12" s="76" t="s">
        <v>56</v>
      </c>
      <c r="AF12" s="75"/>
      <c r="AG12" s="75"/>
      <c r="AH12" s="76" t="s">
        <v>58</v>
      </c>
      <c r="AI12" s="75"/>
      <c r="AJ12" s="75"/>
      <c r="AK12" s="75"/>
      <c r="AL12" s="76" t="s">
        <v>58</v>
      </c>
      <c r="AM12" s="30" t="s">
        <v>45</v>
      </c>
      <c r="AN12" s="76" t="s">
        <v>56</v>
      </c>
      <c r="AO12" s="31">
        <v>0.80555555555555547</v>
      </c>
      <c r="AP12" s="75"/>
      <c r="AQ12" s="75"/>
      <c r="AR12" s="75"/>
    </row>
    <row r="13" spans="1:44" s="174" customFormat="1" x14ac:dyDescent="0.25">
      <c r="A13" s="6"/>
      <c r="B13" s="9">
        <v>3</v>
      </c>
      <c r="C13" s="72" t="s">
        <v>72</v>
      </c>
      <c r="D13" s="36">
        <f t="shared" si="0"/>
        <v>3</v>
      </c>
      <c r="E13" s="32">
        <f t="shared" si="1"/>
        <v>1</v>
      </c>
      <c r="F13" s="73" t="s">
        <v>56</v>
      </c>
      <c r="G13" s="36">
        <f t="shared" si="2"/>
        <v>3</v>
      </c>
      <c r="H13" s="37">
        <f t="shared" si="3"/>
        <v>1</v>
      </c>
      <c r="I13" s="9">
        <v>3</v>
      </c>
      <c r="J13" s="72" t="s">
        <v>54</v>
      </c>
      <c r="K13" s="36">
        <f t="shared" si="4"/>
        <v>0</v>
      </c>
      <c r="L13" s="32">
        <f t="shared" si="5"/>
        <v>1</v>
      </c>
      <c r="M13" s="72" t="s">
        <v>64</v>
      </c>
      <c r="N13" s="36">
        <f t="shared" si="6"/>
        <v>0</v>
      </c>
      <c r="O13" s="37">
        <f t="shared" si="7"/>
        <v>0</v>
      </c>
      <c r="P13" s="9">
        <v>3</v>
      </c>
      <c r="Q13" s="72" t="s">
        <v>60</v>
      </c>
      <c r="R13" s="36">
        <f t="shared" si="8"/>
        <v>0</v>
      </c>
      <c r="S13" s="32">
        <f t="shared" si="9"/>
        <v>1</v>
      </c>
      <c r="T13" s="72" t="s">
        <v>66</v>
      </c>
      <c r="U13" s="36">
        <f t="shared" si="10"/>
        <v>0</v>
      </c>
      <c r="V13" s="37">
        <f t="shared" si="11"/>
        <v>1</v>
      </c>
      <c r="W13" s="9">
        <v>3</v>
      </c>
      <c r="X13" s="72" t="s">
        <v>47</v>
      </c>
      <c r="Y13" s="36">
        <f t="shared" si="12"/>
        <v>3</v>
      </c>
      <c r="Z13" s="32">
        <f t="shared" si="13"/>
        <v>1</v>
      </c>
      <c r="AA13" s="72" t="s">
        <v>72</v>
      </c>
      <c r="AB13" s="36">
        <f t="shared" si="14"/>
        <v>3</v>
      </c>
      <c r="AC13" s="37">
        <f t="shared" si="15"/>
        <v>1</v>
      </c>
      <c r="AD13" s="75">
        <v>10</v>
      </c>
      <c r="AE13" s="33" t="s">
        <v>73</v>
      </c>
      <c r="AF13" s="75"/>
      <c r="AG13" s="75"/>
      <c r="AH13" s="33" t="s">
        <v>62</v>
      </c>
      <c r="AI13" s="75"/>
      <c r="AJ13" s="75"/>
      <c r="AK13" s="75"/>
      <c r="AL13" s="33" t="s">
        <v>62</v>
      </c>
      <c r="AM13" s="34" t="s">
        <v>45</v>
      </c>
      <c r="AN13" s="33" t="s">
        <v>73</v>
      </c>
      <c r="AO13" s="42">
        <v>0.81944444444444453</v>
      </c>
      <c r="AP13" s="75"/>
      <c r="AQ13" s="75"/>
      <c r="AR13" s="75"/>
    </row>
    <row r="14" spans="1:44" s="174" customFormat="1" x14ac:dyDescent="0.25">
      <c r="A14" s="6"/>
      <c r="B14" s="9">
        <v>2</v>
      </c>
      <c r="C14" s="72" t="s">
        <v>66</v>
      </c>
      <c r="D14" s="36">
        <f t="shared" si="0"/>
        <v>0</v>
      </c>
      <c r="E14" s="32">
        <f t="shared" si="1"/>
        <v>1</v>
      </c>
      <c r="F14" s="73" t="s">
        <v>53</v>
      </c>
      <c r="G14" s="36">
        <f t="shared" si="2"/>
        <v>0</v>
      </c>
      <c r="H14" s="37">
        <f t="shared" si="3"/>
        <v>0</v>
      </c>
      <c r="I14" s="9">
        <v>2</v>
      </c>
      <c r="J14" s="72" t="s">
        <v>49</v>
      </c>
      <c r="K14" s="36">
        <f t="shared" si="4"/>
        <v>2</v>
      </c>
      <c r="L14" s="32">
        <f t="shared" si="5"/>
        <v>1</v>
      </c>
      <c r="M14" s="72" t="s">
        <v>44</v>
      </c>
      <c r="N14" s="36">
        <f t="shared" si="6"/>
        <v>2</v>
      </c>
      <c r="O14" s="37">
        <f t="shared" si="7"/>
        <v>1</v>
      </c>
      <c r="P14" s="9">
        <v>2</v>
      </c>
      <c r="Q14" s="72" t="s">
        <v>55</v>
      </c>
      <c r="R14" s="36">
        <f t="shared" si="8"/>
        <v>2</v>
      </c>
      <c r="S14" s="32">
        <f t="shared" si="9"/>
        <v>1</v>
      </c>
      <c r="T14" s="72" t="s">
        <v>64</v>
      </c>
      <c r="U14" s="36">
        <f t="shared" si="10"/>
        <v>0</v>
      </c>
      <c r="V14" s="37">
        <f t="shared" si="11"/>
        <v>0</v>
      </c>
      <c r="W14" s="9">
        <v>2</v>
      </c>
      <c r="X14" s="72" t="s">
        <v>75</v>
      </c>
      <c r="Y14" s="36">
        <f t="shared" si="12"/>
        <v>2</v>
      </c>
      <c r="Z14" s="32">
        <f t="shared" si="13"/>
        <v>1</v>
      </c>
      <c r="AA14" s="72" t="s">
        <v>68</v>
      </c>
      <c r="AB14" s="36">
        <f t="shared" si="14"/>
        <v>2</v>
      </c>
      <c r="AC14" s="37">
        <f t="shared" si="15"/>
        <v>1</v>
      </c>
      <c r="AD14" s="75">
        <v>11</v>
      </c>
      <c r="AE14" s="76" t="s">
        <v>72</v>
      </c>
      <c r="AF14" s="75"/>
      <c r="AG14" s="75"/>
      <c r="AH14" s="76" t="s">
        <v>50</v>
      </c>
      <c r="AI14" s="75"/>
      <c r="AJ14" s="75"/>
      <c r="AK14" s="75"/>
      <c r="AL14" s="76" t="s">
        <v>72</v>
      </c>
      <c r="AM14" s="30" t="s">
        <v>45</v>
      </c>
      <c r="AN14" s="76" t="s">
        <v>50</v>
      </c>
      <c r="AO14" s="39">
        <v>0.84027777777777779</v>
      </c>
      <c r="AP14" s="75"/>
      <c r="AQ14" s="75"/>
      <c r="AR14" s="75"/>
    </row>
    <row r="15" spans="1:44" s="174" customFormat="1" x14ac:dyDescent="0.25">
      <c r="A15" s="6"/>
      <c r="B15" s="9">
        <v>1</v>
      </c>
      <c r="C15" s="72" t="s">
        <v>54</v>
      </c>
      <c r="D15" s="36">
        <f t="shared" si="0"/>
        <v>0</v>
      </c>
      <c r="E15" s="32">
        <f t="shared" si="1"/>
        <v>1</v>
      </c>
      <c r="F15" s="73" t="s">
        <v>61</v>
      </c>
      <c r="G15" s="36">
        <f t="shared" si="2"/>
        <v>1</v>
      </c>
      <c r="H15" s="37">
        <f t="shared" si="3"/>
        <v>1</v>
      </c>
      <c r="I15" s="9">
        <v>1</v>
      </c>
      <c r="J15" s="72" t="s">
        <v>61</v>
      </c>
      <c r="K15" s="36">
        <f t="shared" si="4"/>
        <v>1</v>
      </c>
      <c r="L15" s="32">
        <f t="shared" si="5"/>
        <v>1</v>
      </c>
      <c r="M15" s="72" t="s">
        <v>57</v>
      </c>
      <c r="N15" s="36">
        <f t="shared" si="6"/>
        <v>1</v>
      </c>
      <c r="O15" s="37">
        <f t="shared" si="7"/>
        <v>1</v>
      </c>
      <c r="P15" s="9">
        <v>1</v>
      </c>
      <c r="Q15" s="72" t="s">
        <v>53</v>
      </c>
      <c r="R15" s="36">
        <f t="shared" si="8"/>
        <v>0</v>
      </c>
      <c r="S15" s="32">
        <f t="shared" si="9"/>
        <v>0</v>
      </c>
      <c r="T15" s="72" t="s">
        <v>49</v>
      </c>
      <c r="U15" s="36">
        <f t="shared" si="10"/>
        <v>1</v>
      </c>
      <c r="V15" s="37">
        <f t="shared" si="11"/>
        <v>1</v>
      </c>
      <c r="W15" s="9">
        <v>1</v>
      </c>
      <c r="X15" s="72" t="s">
        <v>48</v>
      </c>
      <c r="Y15" s="36">
        <f t="shared" si="12"/>
        <v>0</v>
      </c>
      <c r="Z15" s="32">
        <f t="shared" si="13"/>
        <v>1</v>
      </c>
      <c r="AA15" s="72" t="s">
        <v>75</v>
      </c>
      <c r="AB15" s="36">
        <f t="shared" si="14"/>
        <v>1</v>
      </c>
      <c r="AC15" s="37">
        <f t="shared" si="15"/>
        <v>1</v>
      </c>
      <c r="AD15" s="75">
        <v>12</v>
      </c>
      <c r="AE15" s="76" t="s">
        <v>61</v>
      </c>
      <c r="AF15" s="75"/>
      <c r="AG15" s="75"/>
      <c r="AH15" s="76" t="s">
        <v>63</v>
      </c>
      <c r="AI15" s="75"/>
      <c r="AJ15" s="75"/>
      <c r="AK15" s="75"/>
      <c r="AL15" s="76" t="s">
        <v>61</v>
      </c>
      <c r="AM15" s="30" t="s">
        <v>45</v>
      </c>
      <c r="AN15" s="76" t="s">
        <v>63</v>
      </c>
      <c r="AO15" s="39">
        <v>0.84027777777777779</v>
      </c>
      <c r="AP15" s="75"/>
      <c r="AQ15" s="75"/>
      <c r="AR15" s="75"/>
    </row>
    <row r="16" spans="1:44" s="174" customFormat="1" x14ac:dyDescent="0.25">
      <c r="A16" s="6"/>
      <c r="B16" s="9">
        <v>1</v>
      </c>
      <c r="C16" s="72" t="s">
        <v>50</v>
      </c>
      <c r="D16" s="36">
        <f t="shared" si="0"/>
        <v>0</v>
      </c>
      <c r="E16" s="32">
        <f t="shared" si="1"/>
        <v>1</v>
      </c>
      <c r="F16" s="73" t="s">
        <v>49</v>
      </c>
      <c r="G16" s="36">
        <f t="shared" si="2"/>
        <v>1</v>
      </c>
      <c r="H16" s="37">
        <f t="shared" si="3"/>
        <v>1</v>
      </c>
      <c r="I16" s="9">
        <v>1</v>
      </c>
      <c r="J16" s="72" t="s">
        <v>74</v>
      </c>
      <c r="K16" s="36">
        <f t="shared" si="4"/>
        <v>0</v>
      </c>
      <c r="L16" s="32">
        <f t="shared" si="5"/>
        <v>1</v>
      </c>
      <c r="M16" s="72" t="s">
        <v>47</v>
      </c>
      <c r="N16" s="36">
        <f t="shared" si="6"/>
        <v>1</v>
      </c>
      <c r="O16" s="37">
        <f t="shared" si="7"/>
        <v>1</v>
      </c>
      <c r="P16" s="9">
        <v>1</v>
      </c>
      <c r="Q16" s="72" t="s">
        <v>54</v>
      </c>
      <c r="R16" s="36">
        <f t="shared" si="8"/>
        <v>0</v>
      </c>
      <c r="S16" s="32">
        <f t="shared" si="9"/>
        <v>1</v>
      </c>
      <c r="T16" s="72" t="s">
        <v>58</v>
      </c>
      <c r="U16" s="36">
        <f t="shared" si="10"/>
        <v>0</v>
      </c>
      <c r="V16" s="37">
        <f t="shared" si="11"/>
        <v>1</v>
      </c>
      <c r="W16" s="9">
        <v>1</v>
      </c>
      <c r="X16" s="72" t="s">
        <v>58</v>
      </c>
      <c r="Y16" s="36">
        <f t="shared" si="12"/>
        <v>0</v>
      </c>
      <c r="Z16" s="32">
        <f t="shared" si="13"/>
        <v>1</v>
      </c>
      <c r="AA16" s="72" t="s">
        <v>53</v>
      </c>
      <c r="AB16" s="36">
        <f t="shared" si="14"/>
        <v>0</v>
      </c>
      <c r="AC16" s="37">
        <f t="shared" si="15"/>
        <v>0</v>
      </c>
      <c r="AD16" s="75">
        <v>13</v>
      </c>
      <c r="AE16" s="76" t="s">
        <v>44</v>
      </c>
      <c r="AF16" s="75"/>
      <c r="AG16" s="75"/>
      <c r="AH16" s="76" t="s">
        <v>66</v>
      </c>
      <c r="AI16" s="75"/>
      <c r="AJ16" s="75"/>
      <c r="AK16" s="75"/>
      <c r="AL16" s="76" t="s">
        <v>44</v>
      </c>
      <c r="AM16" s="30" t="s">
        <v>45</v>
      </c>
      <c r="AN16" s="76" t="s">
        <v>66</v>
      </c>
      <c r="AO16" s="39">
        <v>0.90138888888888891</v>
      </c>
      <c r="AP16" s="75"/>
      <c r="AQ16" s="75"/>
      <c r="AR16" s="75"/>
    </row>
    <row r="17" spans="1:44" s="174" customFormat="1" x14ac:dyDescent="0.25">
      <c r="A17" s="77"/>
      <c r="B17" s="78"/>
      <c r="C17" s="11" t="s">
        <v>77</v>
      </c>
      <c r="D17" s="11"/>
      <c r="E17" s="11">
        <f>SUM(E6:E16)</f>
        <v>9</v>
      </c>
      <c r="F17" s="28" t="s">
        <v>78</v>
      </c>
      <c r="G17" s="11">
        <f>SUM(G6:G16)</f>
        <v>12</v>
      </c>
      <c r="H17" s="40">
        <f>SUM(H7:H16)</f>
        <v>8</v>
      </c>
      <c r="I17" s="78"/>
      <c r="J17" s="11" t="s">
        <v>77</v>
      </c>
      <c r="K17" s="11"/>
      <c r="L17" s="11">
        <f>SUM(L6:L16)</f>
        <v>9</v>
      </c>
      <c r="M17" s="28" t="s">
        <v>78</v>
      </c>
      <c r="N17" s="11"/>
      <c r="O17" s="40">
        <f>SUM(O7:O16)</f>
        <v>8</v>
      </c>
      <c r="P17" s="78"/>
      <c r="Q17" s="11" t="s">
        <v>77</v>
      </c>
      <c r="R17" s="11"/>
      <c r="S17" s="11">
        <f>SUM(S6:S16)</f>
        <v>8</v>
      </c>
      <c r="T17" s="28" t="s">
        <v>78</v>
      </c>
      <c r="U17" s="11"/>
      <c r="V17" s="40">
        <f>SUM(V7:V16)</f>
        <v>8</v>
      </c>
      <c r="W17" s="78"/>
      <c r="X17" s="11" t="s">
        <v>77</v>
      </c>
      <c r="Y17" s="11"/>
      <c r="Z17" s="11">
        <f>SUM(Z6:Z16)</f>
        <v>9</v>
      </c>
      <c r="AA17" s="28" t="s">
        <v>78</v>
      </c>
      <c r="AB17" s="11"/>
      <c r="AC17" s="40">
        <f>SUM(AC7:AC16)</f>
        <v>8</v>
      </c>
      <c r="AD17" s="75">
        <v>14</v>
      </c>
      <c r="AE17" s="33" t="s">
        <v>59</v>
      </c>
      <c r="AF17" s="75"/>
      <c r="AG17" s="75"/>
      <c r="AH17" s="33" t="s">
        <v>60</v>
      </c>
      <c r="AI17" s="75"/>
      <c r="AJ17" s="75">
        <v>15</v>
      </c>
      <c r="AK17" s="41" t="s">
        <v>80</v>
      </c>
      <c r="AL17" s="33" t="s">
        <v>60</v>
      </c>
      <c r="AM17" s="34" t="s">
        <v>45</v>
      </c>
      <c r="AN17" s="33" t="s">
        <v>59</v>
      </c>
      <c r="AO17" s="42">
        <v>0.90277777777777779</v>
      </c>
      <c r="AP17" s="75"/>
      <c r="AQ17" s="75"/>
      <c r="AR17" s="75"/>
    </row>
    <row r="18" spans="1:44" s="174" customFormat="1" x14ac:dyDescent="0.25">
      <c r="A18" s="6"/>
      <c r="B18" s="78"/>
      <c r="C18" s="12" t="s">
        <v>79</v>
      </c>
      <c r="D18" s="78">
        <v>9</v>
      </c>
      <c r="E18" s="78"/>
      <c r="F18" s="12" t="s">
        <v>79</v>
      </c>
      <c r="G18" s="179">
        <v>8</v>
      </c>
      <c r="H18" s="6"/>
      <c r="I18" s="78"/>
      <c r="J18" s="12" t="s">
        <v>79</v>
      </c>
      <c r="K18" s="78">
        <v>6</v>
      </c>
      <c r="L18" s="78"/>
      <c r="M18" s="12" t="s">
        <v>79</v>
      </c>
      <c r="N18" s="78">
        <v>9</v>
      </c>
      <c r="O18" s="6"/>
      <c r="P18" s="78"/>
      <c r="Q18" s="12" t="s">
        <v>79</v>
      </c>
      <c r="R18" s="78">
        <v>7</v>
      </c>
      <c r="S18" s="78"/>
      <c r="T18" s="12" t="s">
        <v>79</v>
      </c>
      <c r="U18" s="78">
        <v>13</v>
      </c>
      <c r="V18" s="6"/>
      <c r="W18" s="78"/>
      <c r="X18" s="12" t="s">
        <v>79</v>
      </c>
      <c r="Y18" s="78">
        <v>9</v>
      </c>
      <c r="Z18" s="78"/>
      <c r="AA18" s="12" t="s">
        <v>79</v>
      </c>
      <c r="AB18" s="78">
        <v>8</v>
      </c>
      <c r="AC18" s="6"/>
      <c r="AD18" s="75">
        <v>15</v>
      </c>
      <c r="AE18" s="76" t="s">
        <v>57</v>
      </c>
      <c r="AF18" s="75"/>
      <c r="AG18" s="75"/>
      <c r="AH18" s="76" t="s">
        <v>74</v>
      </c>
      <c r="AI18" s="75"/>
      <c r="AJ18" s="75"/>
      <c r="AK18" s="75"/>
      <c r="AL18" s="76" t="s">
        <v>74</v>
      </c>
      <c r="AM18" s="30" t="s">
        <v>45</v>
      </c>
      <c r="AN18" s="76" t="s">
        <v>57</v>
      </c>
      <c r="AO18" s="39">
        <v>0.90625</v>
      </c>
      <c r="AP18" s="75"/>
      <c r="AQ18" s="75"/>
      <c r="AR18" s="75"/>
    </row>
    <row r="19" spans="1:44" s="174" customFormat="1" x14ac:dyDescent="0.2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6"/>
      <c r="AD19" s="75"/>
      <c r="AE19" s="75"/>
      <c r="AF19" s="75"/>
      <c r="AG19" s="75"/>
      <c r="AH19" s="75"/>
      <c r="AI19" s="75"/>
      <c r="AJ19" s="75"/>
      <c r="AK19" s="75"/>
      <c r="AL19" s="75"/>
      <c r="AM19" s="75"/>
      <c r="AN19" s="75"/>
      <c r="AO19" s="75"/>
      <c r="AP19" s="75"/>
      <c r="AQ19" s="75"/>
      <c r="AR19" s="75"/>
    </row>
    <row r="20" spans="1:44" s="174" customFormat="1" ht="17.25" customHeight="1" x14ac:dyDescent="0.25">
      <c r="A20" s="3"/>
      <c r="B20" s="4"/>
      <c r="C20" s="175" t="s">
        <v>40</v>
      </c>
      <c r="D20" s="75">
        <f>ABS(IF(E35&lt;H35,E35,H35)+1)</f>
        <v>9</v>
      </c>
      <c r="E20" s="75" t="str">
        <f>IF(D20=10,"F"," ")</f>
        <v xml:space="preserve"> </v>
      </c>
      <c r="F20" s="29" t="str">
        <f>IF(E35="Top","Bottom", IF(E35&lt;H35, C35, F35))</f>
        <v>Bottom</v>
      </c>
      <c r="G20" s="4"/>
      <c r="H20" s="3"/>
      <c r="I20" s="4"/>
      <c r="J20" s="175" t="s">
        <v>40</v>
      </c>
      <c r="K20" s="75">
        <f>ABS(IF(L35&lt;O35,L35,O35)+1)</f>
        <v>9</v>
      </c>
      <c r="L20" s="75" t="str">
        <f>IF(K20=10,"F"," ")</f>
        <v xml:space="preserve"> </v>
      </c>
      <c r="M20" s="29" t="str">
        <f>IF(L35="Top","Bottom", IF(L35&lt;O35, J35, M35))</f>
        <v>Bottom</v>
      </c>
      <c r="N20" s="4"/>
      <c r="O20" s="3"/>
      <c r="P20" s="4"/>
      <c r="Q20" s="175" t="s">
        <v>40</v>
      </c>
      <c r="R20" s="75">
        <f>ABS(IF(S35&lt;V35,S35,V35)+1)</f>
        <v>9</v>
      </c>
      <c r="S20" s="75" t="str">
        <f>IF(R20=10,"F"," ")</f>
        <v xml:space="preserve"> </v>
      </c>
      <c r="T20" s="29" t="str">
        <f>IF(S35="Top","Bottom", IF(S35&lt;V35, Q35, T35))</f>
        <v>Bottom</v>
      </c>
      <c r="U20" s="4"/>
      <c r="V20" s="3"/>
      <c r="W20" s="4"/>
      <c r="X20" s="175" t="s">
        <v>40</v>
      </c>
      <c r="Y20" s="75">
        <f>ABS(IF(Z35&lt;AC35,Z35,AC35)+1)</f>
        <v>10</v>
      </c>
      <c r="Z20" s="75" t="str">
        <f>IF(Y20=10,"F"," ")</f>
        <v>F</v>
      </c>
      <c r="AA20" s="29" t="str">
        <f>IF(Z35="Top","Bottom", IF(Z35&lt;AC35, X35, AA35))</f>
        <v>Bottom</v>
      </c>
      <c r="AB20" s="4"/>
      <c r="AC20" s="3"/>
      <c r="AD20" s="75"/>
      <c r="AE20" s="28" t="str">
        <f>AH4</f>
        <v>Pittsburgh</v>
      </c>
      <c r="AF20" s="75"/>
      <c r="AG20" s="75"/>
      <c r="AH20" s="75"/>
      <c r="AI20" s="75"/>
      <c r="AJ20" s="75"/>
      <c r="AK20" s="75"/>
      <c r="AL20" s="171"/>
      <c r="AM20" s="75"/>
      <c r="AN20" s="75"/>
      <c r="AO20" s="75"/>
      <c r="AP20" s="75"/>
      <c r="AQ20" s="75"/>
      <c r="AR20" s="75"/>
    </row>
    <row r="21" spans="1:44" s="174" customFormat="1" ht="18" customHeight="1" x14ac:dyDescent="0.25">
      <c r="A21" s="3"/>
      <c r="B21" s="5">
        <v>5</v>
      </c>
      <c r="C21" s="14" t="s">
        <v>15</v>
      </c>
      <c r="D21" s="79"/>
      <c r="E21" s="15"/>
      <c r="F21" s="16" t="s">
        <v>14</v>
      </c>
      <c r="G21" s="17"/>
      <c r="H21" s="3"/>
      <c r="I21" s="5">
        <v>6</v>
      </c>
      <c r="J21" s="14" t="s">
        <v>15</v>
      </c>
      <c r="K21" s="79"/>
      <c r="L21" s="15"/>
      <c r="M21" s="16" t="s">
        <v>14</v>
      </c>
      <c r="N21" s="17"/>
      <c r="O21" s="3"/>
      <c r="P21" s="5">
        <v>7</v>
      </c>
      <c r="Q21" s="14" t="s">
        <v>15</v>
      </c>
      <c r="R21" s="79"/>
      <c r="S21" s="15"/>
      <c r="T21" s="16" t="s">
        <v>14</v>
      </c>
      <c r="U21" s="17"/>
      <c r="V21" s="3"/>
      <c r="W21" s="5">
        <v>8</v>
      </c>
      <c r="X21" s="14" t="s">
        <v>15</v>
      </c>
      <c r="Y21" s="79"/>
      <c r="Z21" s="15"/>
      <c r="AA21" s="16" t="s">
        <v>14</v>
      </c>
      <c r="AB21" s="17"/>
      <c r="AC21" s="3"/>
      <c r="AD21" s="75"/>
      <c r="AE21" s="28" t="str">
        <f t="shared" ref="AE21:AE35" si="16">AH5</f>
        <v>Toronto</v>
      </c>
      <c r="AF21" s="75"/>
      <c r="AG21" s="75"/>
      <c r="AH21" s="75"/>
      <c r="AI21" s="75"/>
      <c r="AJ21" s="75"/>
      <c r="AK21" s="75"/>
      <c r="AL21" s="76"/>
      <c r="AM21" s="30"/>
      <c r="AN21" s="76"/>
      <c r="AO21" s="39"/>
      <c r="AP21" s="75"/>
      <c r="AQ21" s="75"/>
      <c r="AR21" s="75"/>
    </row>
    <row r="22" spans="1:44" s="174" customFormat="1" ht="18" customHeight="1" x14ac:dyDescent="0.25">
      <c r="A22" s="77"/>
      <c r="C22" s="172"/>
      <c r="D22" s="173"/>
      <c r="E22" s="18"/>
      <c r="F22" s="17"/>
      <c r="G22" s="17"/>
      <c r="H22" s="77"/>
      <c r="I22" s="5"/>
      <c r="J22" s="172"/>
      <c r="K22" s="173"/>
      <c r="L22" s="18"/>
      <c r="M22" s="17"/>
      <c r="N22" s="17"/>
      <c r="O22" s="77"/>
      <c r="P22" s="5"/>
      <c r="Q22" s="172"/>
      <c r="R22" s="173"/>
      <c r="S22" s="18"/>
      <c r="T22" s="17"/>
      <c r="U22" s="17"/>
      <c r="V22" s="77"/>
      <c r="W22" s="5"/>
      <c r="X22" s="172"/>
      <c r="Y22" s="173"/>
      <c r="Z22" s="18"/>
      <c r="AA22" s="17"/>
      <c r="AB22" s="17"/>
      <c r="AC22" s="77"/>
      <c r="AD22" s="75"/>
      <c r="AE22" s="28" t="str">
        <f t="shared" si="16"/>
        <v>Cincinnati</v>
      </c>
      <c r="AF22" s="75"/>
      <c r="AG22" s="75"/>
      <c r="AH22" s="75"/>
      <c r="AI22" s="75"/>
      <c r="AJ22" s="75"/>
      <c r="AK22" s="75"/>
      <c r="AL22" s="75"/>
      <c r="AM22" s="75"/>
      <c r="AN22" s="75"/>
      <c r="AO22" s="75"/>
      <c r="AP22" s="75"/>
      <c r="AQ22" s="75"/>
      <c r="AR22" s="75"/>
    </row>
    <row r="23" spans="1:44" s="174" customFormat="1" x14ac:dyDescent="0.25">
      <c r="A23" s="77"/>
      <c r="C23" s="78" t="str">
        <f>AL30</f>
        <v>Jake Mercer</v>
      </c>
      <c r="D23" s="80">
        <f>SUM(D25:D34)</f>
        <v>13</v>
      </c>
      <c r="E23" s="81" t="s">
        <v>45</v>
      </c>
      <c r="F23" s="82" t="str">
        <f>AN30</f>
        <v>TJ Stephens</v>
      </c>
      <c r="G23" s="80">
        <f>SUM(G25:G34)</f>
        <v>13</v>
      </c>
      <c r="H23" s="77"/>
      <c r="I23" s="79"/>
      <c r="J23" s="78" t="str">
        <f>AL31</f>
        <v>Nate Steis</v>
      </c>
      <c r="K23" s="80">
        <f>SUM(K25:K34)</f>
        <v>9</v>
      </c>
      <c r="L23" s="81" t="s">
        <v>45</v>
      </c>
      <c r="M23" s="82" t="str">
        <f>AN31</f>
        <v>Cameron Hughes</v>
      </c>
      <c r="N23" s="80">
        <f>SUM(N25:N34)</f>
        <v>14</v>
      </c>
      <c r="O23" s="77"/>
      <c r="P23" s="79"/>
      <c r="Q23" s="78" t="str">
        <f>AL32</f>
        <v>Chris Walter</v>
      </c>
      <c r="R23" s="80">
        <f>SUM(R25:R34)</f>
        <v>6</v>
      </c>
      <c r="S23" s="81" t="s">
        <v>45</v>
      </c>
      <c r="T23" s="82" t="str">
        <f>AN32</f>
        <v>Ken Baum</v>
      </c>
      <c r="U23" s="80">
        <f>SUM(U25:U34)</f>
        <v>15</v>
      </c>
      <c r="V23" s="77"/>
      <c r="W23" s="79"/>
      <c r="X23" s="82" t="str">
        <f>AL33</f>
        <v>Ryan Smith</v>
      </c>
      <c r="Y23" s="80">
        <f>SUM(Y25:Y34)</f>
        <v>16</v>
      </c>
      <c r="Z23" s="81" t="s">
        <v>45</v>
      </c>
      <c r="AA23" s="78" t="str">
        <f>AN33</f>
        <v>Scotty Asti</v>
      </c>
      <c r="AB23" s="80">
        <f>SUM(AB25:AB34)</f>
        <v>10</v>
      </c>
      <c r="AC23" s="77"/>
      <c r="AD23" s="75"/>
      <c r="AE23" s="28" t="str">
        <f t="shared" si="16"/>
        <v>Houston</v>
      </c>
      <c r="AF23" s="75"/>
      <c r="AG23" s="75"/>
      <c r="AH23" s="75"/>
      <c r="AI23" s="75"/>
      <c r="AJ23" s="75"/>
      <c r="AK23" s="75"/>
      <c r="AL23" s="75"/>
      <c r="AM23" s="75"/>
      <c r="AN23" s="75"/>
      <c r="AO23" s="75"/>
      <c r="AP23" s="75"/>
      <c r="AQ23" s="75"/>
      <c r="AR23" s="75"/>
    </row>
    <row r="24" spans="1:44" s="174" customFormat="1" x14ac:dyDescent="0.25">
      <c r="A24" s="77"/>
      <c r="C24" s="79"/>
      <c r="E24" s="32"/>
      <c r="F24" s="79"/>
      <c r="H24" s="77"/>
      <c r="I24" s="79"/>
      <c r="J24" s="79"/>
      <c r="L24" s="32"/>
      <c r="M24" s="79"/>
      <c r="O24" s="77"/>
      <c r="P24" s="79"/>
      <c r="Q24" s="79"/>
      <c r="S24" s="32"/>
      <c r="T24" s="79"/>
      <c r="V24" s="77"/>
      <c r="W24" s="79"/>
      <c r="X24" s="79"/>
      <c r="Z24" s="32"/>
      <c r="AA24" s="79"/>
      <c r="AC24" s="77"/>
      <c r="AD24" s="75"/>
      <c r="AE24" s="28" t="str">
        <f t="shared" si="16"/>
        <v>Washington</v>
      </c>
      <c r="AF24" s="75"/>
      <c r="AG24" s="75"/>
      <c r="AH24" s="75"/>
      <c r="AI24" s="75"/>
      <c r="AJ24" s="75"/>
      <c r="AK24" s="75"/>
      <c r="AL24" s="75"/>
      <c r="AM24" s="75"/>
      <c r="AN24" s="75"/>
      <c r="AO24" s="75"/>
      <c r="AP24" s="75"/>
      <c r="AQ24" s="75"/>
      <c r="AR24" s="75"/>
    </row>
    <row r="25" spans="1:44" s="174" customFormat="1" x14ac:dyDescent="0.25">
      <c r="A25" s="6"/>
      <c r="B25" s="10"/>
      <c r="C25" s="7" t="s">
        <v>51</v>
      </c>
      <c r="D25" s="7">
        <v>0</v>
      </c>
      <c r="E25" s="32"/>
      <c r="F25" s="13" t="s">
        <v>52</v>
      </c>
      <c r="G25" s="10">
        <f>IF(D20&gt;1,1,0)</f>
        <v>1</v>
      </c>
      <c r="H25" s="6"/>
      <c r="I25" s="10"/>
      <c r="J25" s="7" t="s">
        <v>51</v>
      </c>
      <c r="K25" s="7">
        <v>0</v>
      </c>
      <c r="L25" s="32"/>
      <c r="M25" s="13" t="s">
        <v>52</v>
      </c>
      <c r="N25" s="10">
        <f>IF(K20&gt;1,1,0)</f>
        <v>1</v>
      </c>
      <c r="O25" s="6"/>
      <c r="P25" s="10"/>
      <c r="Q25" s="7" t="s">
        <v>51</v>
      </c>
      <c r="R25" s="7">
        <v>0</v>
      </c>
      <c r="S25" s="32"/>
      <c r="T25" s="13" t="s">
        <v>52</v>
      </c>
      <c r="U25" s="10">
        <f>IF(R20&gt;1,1,0)</f>
        <v>1</v>
      </c>
      <c r="V25" s="6"/>
      <c r="W25" s="10"/>
      <c r="X25" s="7" t="s">
        <v>51</v>
      </c>
      <c r="Y25" s="7">
        <v>0</v>
      </c>
      <c r="Z25" s="32"/>
      <c r="AA25" s="13" t="s">
        <v>52</v>
      </c>
      <c r="AB25" s="10">
        <f>IF(Y20&gt;1,1,0)</f>
        <v>1</v>
      </c>
      <c r="AC25" s="6"/>
      <c r="AD25" s="75"/>
      <c r="AE25" s="28" t="str">
        <f t="shared" si="16"/>
        <v>August 18th</v>
      </c>
      <c r="AF25" s="75"/>
      <c r="AG25" s="75"/>
      <c r="AH25" s="75"/>
      <c r="AI25" s="75"/>
      <c r="AJ25" s="75"/>
      <c r="AK25" s="75"/>
      <c r="AL25" s="75" t="s">
        <v>81</v>
      </c>
      <c r="AM25" s="75"/>
      <c r="AN25" s="75"/>
      <c r="AO25" s="75"/>
      <c r="AP25" s="75"/>
      <c r="AQ25" s="75"/>
      <c r="AR25" s="75"/>
    </row>
    <row r="26" spans="1:44" s="174" customFormat="1" x14ac:dyDescent="0.25">
      <c r="A26" s="6"/>
      <c r="B26" s="8">
        <v>4</v>
      </c>
      <c r="C26" s="25" t="s">
        <v>62</v>
      </c>
      <c r="D26" s="36">
        <f>_xlfn.IFNA(IF(MATCH(C26,$AE$4:$AE$19, 0)&gt;0, $B26), 0)</f>
        <v>0</v>
      </c>
      <c r="E26" s="32">
        <f>COUNTIF($AE$4:$AE$35,C26)</f>
        <v>1</v>
      </c>
      <c r="F26" s="25" t="s">
        <v>47</v>
      </c>
      <c r="G26" s="36">
        <f>_xlfn.IFNA(IF(MATCH(F26,$AE$4:$AE$19, 0)&gt;0, $B26), 0)</f>
        <v>4</v>
      </c>
      <c r="H26" s="37">
        <f>COUNTIF($AE$4:$AE$35,F26)</f>
        <v>1</v>
      </c>
      <c r="I26" s="8">
        <v>4</v>
      </c>
      <c r="J26" s="38" t="s">
        <v>62</v>
      </c>
      <c r="K26" s="36">
        <f>_xlfn.IFNA(IF(MATCH(J26,$AE$4:$AE$19, 0)&gt;0, $B26), 0)</f>
        <v>0</v>
      </c>
      <c r="L26" s="32">
        <f>COUNTIF($AE$4:$AE$35,J26)</f>
        <v>1</v>
      </c>
      <c r="M26" s="25" t="s">
        <v>68</v>
      </c>
      <c r="N26" s="36">
        <f>_xlfn.IFNA(IF(MATCH(M26,$AE$4:$AE$19, 0)&gt;0, $B26), 0)</f>
        <v>4</v>
      </c>
      <c r="O26" s="37">
        <f>COUNTIF($AE$4:$AE$35,M26)</f>
        <v>1</v>
      </c>
      <c r="P26" s="8">
        <v>4</v>
      </c>
      <c r="Q26" s="25" t="s">
        <v>62</v>
      </c>
      <c r="R26" s="36">
        <f>_xlfn.IFNA(IF(MATCH(Q26,$AE$4:$AE$19, 0)&gt;0, $B26), 0)</f>
        <v>0</v>
      </c>
      <c r="S26" s="32">
        <f>COUNTIF($AE$4:$AE$35,Q26)</f>
        <v>1</v>
      </c>
      <c r="T26" s="25" t="s">
        <v>68</v>
      </c>
      <c r="U26" s="36">
        <f>_xlfn.IFNA(IF(MATCH(T26,$AE$4:$AE$19, 0)&gt;0, $B26), 0)</f>
        <v>4</v>
      </c>
      <c r="V26" s="37">
        <f>COUNTIF($AE$4:$AE$35,T26)</f>
        <v>1</v>
      </c>
      <c r="W26" s="8">
        <v>4</v>
      </c>
      <c r="X26" s="25" t="s">
        <v>62</v>
      </c>
      <c r="Y26" s="36">
        <f>_xlfn.IFNA(IF(MATCH(X26,$AE$4:$AE$19, 0)&gt;0, $B26), 0)</f>
        <v>0</v>
      </c>
      <c r="Z26" s="32">
        <f>COUNTIF($AE$4:$AE$35,X26)</f>
        <v>1</v>
      </c>
      <c r="AA26" s="25" t="s">
        <v>62</v>
      </c>
      <c r="AB26" s="36">
        <f>_xlfn.IFNA(IF(MATCH(AA26,$AE$4:$AE$19, 0)&gt;0, $B26), 0)</f>
        <v>0</v>
      </c>
      <c r="AC26" s="37">
        <f>COUNTIF($AE$4:$AE$35,AA26)</f>
        <v>1</v>
      </c>
      <c r="AD26" s="75"/>
      <c r="AE26" s="28" t="str">
        <f t="shared" si="16"/>
        <v>Saint Louis</v>
      </c>
      <c r="AF26" s="75"/>
      <c r="AG26" s="75"/>
      <c r="AH26" s="75"/>
      <c r="AI26" s="75"/>
      <c r="AJ26" s="75"/>
      <c r="AK26" s="75">
        <v>1</v>
      </c>
      <c r="AL26" s="75" t="s">
        <v>91</v>
      </c>
      <c r="AM26" s="23" t="s">
        <v>45</v>
      </c>
      <c r="AN26" s="75" t="s">
        <v>86</v>
      </c>
      <c r="AO26" s="75"/>
      <c r="AP26" s="75"/>
      <c r="AQ26" s="75"/>
      <c r="AR26" s="75"/>
    </row>
    <row r="27" spans="1:44" s="174" customFormat="1" x14ac:dyDescent="0.25">
      <c r="A27" s="6"/>
      <c r="B27" s="8">
        <v>3</v>
      </c>
      <c r="C27" s="25" t="s">
        <v>68</v>
      </c>
      <c r="D27" s="36">
        <f t="shared" ref="D27:D34" si="17">_xlfn.IFNA(IF(MATCH(C27,$AE$4:$AE$19, 0)&gt;0, $B27), 0)</f>
        <v>3</v>
      </c>
      <c r="E27" s="32">
        <f t="shared" ref="E27:E34" si="18">COUNTIF($AE$4:$AE$35,C27)</f>
        <v>1</v>
      </c>
      <c r="F27" s="25" t="s">
        <v>55</v>
      </c>
      <c r="G27" s="36">
        <f t="shared" ref="G27:G34" si="19">_xlfn.IFNA(IF(MATCH(F27,$AE$4:$AE$19, 0)&gt;0, $B27), 0)</f>
        <v>3</v>
      </c>
      <c r="H27" s="37">
        <f t="shared" ref="H27:H34" si="20">COUNTIF($AE$4:$AE$35,F27)</f>
        <v>1</v>
      </c>
      <c r="I27" s="8">
        <v>3</v>
      </c>
      <c r="J27" s="38" t="s">
        <v>47</v>
      </c>
      <c r="K27" s="36">
        <f t="shared" ref="K27:K34" si="21">_xlfn.IFNA(IF(MATCH(J27,$AE$4:$AE$19, 0)&gt;0, $B27), 0)</f>
        <v>3</v>
      </c>
      <c r="L27" s="32">
        <f t="shared" ref="L27:L34" si="22">COUNTIF($AE$4:$AE$35,J27)</f>
        <v>1</v>
      </c>
      <c r="M27" s="25" t="s">
        <v>59</v>
      </c>
      <c r="N27" s="36">
        <f t="shared" ref="N27:N34" si="23">_xlfn.IFNA(IF(MATCH(M27,$AE$4:$AE$19, 0)&gt;0, $B27), 0)</f>
        <v>3</v>
      </c>
      <c r="O27" s="37">
        <f t="shared" ref="O27:O34" si="24">COUNTIF($AE$4:$AE$35,M27)</f>
        <v>1</v>
      </c>
      <c r="P27" s="8">
        <v>3</v>
      </c>
      <c r="Q27" s="25" t="s">
        <v>55</v>
      </c>
      <c r="R27" s="36">
        <f t="shared" ref="R27:R34" si="25">_xlfn.IFNA(IF(MATCH(Q27,$AE$4:$AE$19, 0)&gt;0, $B27), 0)</f>
        <v>3</v>
      </c>
      <c r="S27" s="32">
        <f t="shared" ref="S27:S34" si="26">COUNTIF($AE$4:$AE$35,Q27)</f>
        <v>1</v>
      </c>
      <c r="T27" s="25" t="s">
        <v>47</v>
      </c>
      <c r="U27" s="36">
        <f t="shared" ref="U27:U34" si="27">_xlfn.IFNA(IF(MATCH(T27,$AE$4:$AE$19, 0)&gt;0, $B27), 0)</f>
        <v>3</v>
      </c>
      <c r="V27" s="37">
        <f t="shared" ref="V27:V34" si="28">COUNTIF($AE$4:$AE$35,T27)</f>
        <v>1</v>
      </c>
      <c r="W27" s="8">
        <v>3</v>
      </c>
      <c r="X27" s="25" t="s">
        <v>68</v>
      </c>
      <c r="Y27" s="36">
        <f t="shared" ref="Y27:Y34" si="29">_xlfn.IFNA(IF(MATCH(X27,$AE$4:$AE$19, 0)&gt;0, $B27), 0)</f>
        <v>3</v>
      </c>
      <c r="Z27" s="32">
        <f t="shared" ref="Z27:Z34" si="30">COUNTIF($AE$4:$AE$35,X27)</f>
        <v>1</v>
      </c>
      <c r="AA27" s="25" t="s">
        <v>59</v>
      </c>
      <c r="AB27" s="36">
        <f t="shared" ref="AB27:AB34" si="31">_xlfn.IFNA(IF(MATCH(AA27,$AE$4:$AE$19, 0)&gt;0, $B27), 0)</f>
        <v>3</v>
      </c>
      <c r="AC27" s="37">
        <f t="shared" ref="AC27:AC34" si="32">COUNTIF($AE$4:$AE$35,AA27)</f>
        <v>1</v>
      </c>
      <c r="AD27" s="75"/>
      <c r="AE27" s="28" t="str">
        <f t="shared" si="16"/>
        <v>Texas</v>
      </c>
      <c r="AF27" s="75"/>
      <c r="AG27" s="75"/>
      <c r="AH27" s="75"/>
      <c r="AI27" s="75"/>
      <c r="AJ27" s="75"/>
      <c r="AK27" s="75">
        <v>2</v>
      </c>
      <c r="AL27" s="75" t="s">
        <v>85</v>
      </c>
      <c r="AM27" s="23" t="s">
        <v>45</v>
      </c>
      <c r="AN27" s="75" t="s">
        <v>88</v>
      </c>
      <c r="AO27" s="75"/>
      <c r="AP27" s="75"/>
      <c r="AQ27" s="75"/>
      <c r="AR27" s="75"/>
    </row>
    <row r="28" spans="1:44" s="174" customFormat="1" x14ac:dyDescent="0.25">
      <c r="A28" s="6"/>
      <c r="B28" s="8">
        <v>2</v>
      </c>
      <c r="C28" s="25" t="s">
        <v>67</v>
      </c>
      <c r="D28" s="36">
        <f t="shared" si="17"/>
        <v>0</v>
      </c>
      <c r="E28" s="32">
        <f t="shared" si="18"/>
        <v>1</v>
      </c>
      <c r="F28" s="25" t="s">
        <v>68</v>
      </c>
      <c r="G28" s="36">
        <f t="shared" si="19"/>
        <v>2</v>
      </c>
      <c r="H28" s="37">
        <f t="shared" si="20"/>
        <v>1</v>
      </c>
      <c r="I28" s="8">
        <v>2</v>
      </c>
      <c r="J28" s="38" t="s">
        <v>67</v>
      </c>
      <c r="K28" s="36">
        <f t="shared" si="21"/>
        <v>0</v>
      </c>
      <c r="L28" s="32">
        <f t="shared" si="22"/>
        <v>1</v>
      </c>
      <c r="M28" s="25" t="s">
        <v>69</v>
      </c>
      <c r="N28" s="36">
        <f t="shared" si="23"/>
        <v>0</v>
      </c>
      <c r="O28" s="37">
        <f t="shared" si="24"/>
        <v>1</v>
      </c>
      <c r="P28" s="8">
        <v>2</v>
      </c>
      <c r="Q28" s="25" t="s">
        <v>71</v>
      </c>
      <c r="R28" s="36">
        <f t="shared" si="25"/>
        <v>0</v>
      </c>
      <c r="S28" s="32">
        <f t="shared" si="26"/>
        <v>1</v>
      </c>
      <c r="T28" s="25" t="s">
        <v>62</v>
      </c>
      <c r="U28" s="36">
        <f t="shared" si="27"/>
        <v>0</v>
      </c>
      <c r="V28" s="37">
        <f t="shared" si="28"/>
        <v>1</v>
      </c>
      <c r="W28" s="8">
        <v>2</v>
      </c>
      <c r="X28" s="25" t="s">
        <v>47</v>
      </c>
      <c r="Y28" s="36">
        <f t="shared" si="29"/>
        <v>2</v>
      </c>
      <c r="Z28" s="32">
        <f t="shared" si="30"/>
        <v>1</v>
      </c>
      <c r="AA28" s="25" t="s">
        <v>67</v>
      </c>
      <c r="AB28" s="36">
        <f t="shared" si="31"/>
        <v>0</v>
      </c>
      <c r="AC28" s="37">
        <f t="shared" si="32"/>
        <v>1</v>
      </c>
      <c r="AD28" s="75"/>
      <c r="AE28" s="28" t="str">
        <f t="shared" si="16"/>
        <v>Oakland</v>
      </c>
      <c r="AF28" s="75"/>
      <c r="AG28" s="75"/>
      <c r="AH28" s="75"/>
      <c r="AI28" s="75"/>
      <c r="AJ28" s="75"/>
      <c r="AK28" s="75">
        <v>3</v>
      </c>
      <c r="AL28" s="75" t="s">
        <v>83</v>
      </c>
      <c r="AM28" s="23" t="s">
        <v>45</v>
      </c>
      <c r="AN28" s="75" t="s">
        <v>90</v>
      </c>
      <c r="AO28" s="75"/>
      <c r="AP28" s="75"/>
      <c r="AQ28" s="75"/>
      <c r="AR28" s="75"/>
    </row>
    <row r="29" spans="1:44" s="174" customFormat="1" x14ac:dyDescent="0.25">
      <c r="A29" s="6"/>
      <c r="B29" s="8">
        <v>1</v>
      </c>
      <c r="C29" s="25" t="s">
        <v>69</v>
      </c>
      <c r="D29" s="36">
        <f t="shared" si="17"/>
        <v>0</v>
      </c>
      <c r="E29" s="32">
        <f t="shared" si="18"/>
        <v>1</v>
      </c>
      <c r="F29" s="25" t="s">
        <v>59</v>
      </c>
      <c r="G29" s="36">
        <f t="shared" si="19"/>
        <v>1</v>
      </c>
      <c r="H29" s="37">
        <f t="shared" si="20"/>
        <v>1</v>
      </c>
      <c r="I29" s="8">
        <v>1</v>
      </c>
      <c r="J29" s="38" t="s">
        <v>59</v>
      </c>
      <c r="K29" s="36">
        <f t="shared" si="21"/>
        <v>1</v>
      </c>
      <c r="L29" s="32">
        <f t="shared" si="22"/>
        <v>1</v>
      </c>
      <c r="M29" s="25" t="s">
        <v>73</v>
      </c>
      <c r="N29" s="36">
        <f t="shared" si="23"/>
        <v>1</v>
      </c>
      <c r="O29" s="37">
        <f t="shared" si="24"/>
        <v>1</v>
      </c>
      <c r="P29" s="8">
        <v>1</v>
      </c>
      <c r="Q29" s="25" t="s">
        <v>47</v>
      </c>
      <c r="R29" s="36">
        <f t="shared" si="25"/>
        <v>1</v>
      </c>
      <c r="S29" s="32">
        <f t="shared" si="26"/>
        <v>1</v>
      </c>
      <c r="T29" s="25" t="s">
        <v>60</v>
      </c>
      <c r="U29" s="36">
        <f t="shared" si="27"/>
        <v>0</v>
      </c>
      <c r="V29" s="37">
        <f t="shared" si="28"/>
        <v>1</v>
      </c>
      <c r="W29" s="8">
        <v>1</v>
      </c>
      <c r="X29" s="25" t="s">
        <v>60</v>
      </c>
      <c r="Y29" s="36">
        <f t="shared" si="29"/>
        <v>0</v>
      </c>
      <c r="Z29" s="32">
        <f t="shared" si="30"/>
        <v>1</v>
      </c>
      <c r="AA29" s="25" t="s">
        <v>69</v>
      </c>
      <c r="AB29" s="36">
        <f t="shared" si="31"/>
        <v>0</v>
      </c>
      <c r="AC29" s="37">
        <f t="shared" si="32"/>
        <v>1</v>
      </c>
      <c r="AD29" s="75"/>
      <c r="AE29" s="28" t="str">
        <f t="shared" si="16"/>
        <v>NY Yankees</v>
      </c>
      <c r="AF29" s="75"/>
      <c r="AG29" s="75"/>
      <c r="AH29" s="75"/>
      <c r="AI29" s="75"/>
      <c r="AJ29" s="75"/>
      <c r="AK29" s="75">
        <v>4</v>
      </c>
      <c r="AL29" s="75" t="s">
        <v>94</v>
      </c>
      <c r="AM29" s="23" t="s">
        <v>45</v>
      </c>
      <c r="AN29" s="75" t="s">
        <v>92</v>
      </c>
      <c r="AO29" s="75"/>
      <c r="AP29" s="75"/>
      <c r="AQ29" s="75"/>
      <c r="AR29" s="75"/>
    </row>
    <row r="30" spans="1:44" s="174" customFormat="1" x14ac:dyDescent="0.25">
      <c r="A30" s="6"/>
      <c r="B30" s="9">
        <v>4</v>
      </c>
      <c r="C30" s="73" t="s">
        <v>75</v>
      </c>
      <c r="D30" s="36">
        <f t="shared" si="17"/>
        <v>4</v>
      </c>
      <c r="E30" s="32">
        <f t="shared" si="18"/>
        <v>1</v>
      </c>
      <c r="F30" s="72" t="s">
        <v>54</v>
      </c>
      <c r="G30" s="36">
        <f t="shared" si="19"/>
        <v>0</v>
      </c>
      <c r="H30" s="37">
        <f t="shared" si="20"/>
        <v>1</v>
      </c>
      <c r="I30" s="9">
        <v>4</v>
      </c>
      <c r="J30" s="74" t="s">
        <v>65</v>
      </c>
      <c r="K30" s="36">
        <f t="shared" si="21"/>
        <v>0</v>
      </c>
      <c r="L30" s="32">
        <f t="shared" si="22"/>
        <v>1</v>
      </c>
      <c r="M30" s="72" t="s">
        <v>65</v>
      </c>
      <c r="N30" s="36">
        <f t="shared" si="23"/>
        <v>0</v>
      </c>
      <c r="O30" s="37">
        <f t="shared" si="24"/>
        <v>1</v>
      </c>
      <c r="P30" s="9">
        <v>4</v>
      </c>
      <c r="Q30" s="73" t="s">
        <v>70</v>
      </c>
      <c r="R30" s="36">
        <f t="shared" si="25"/>
        <v>0</v>
      </c>
      <c r="S30" s="32">
        <f t="shared" si="26"/>
        <v>1</v>
      </c>
      <c r="T30" s="72" t="s">
        <v>68</v>
      </c>
      <c r="U30" s="36">
        <f t="shared" si="27"/>
        <v>4</v>
      </c>
      <c r="V30" s="37">
        <f t="shared" si="28"/>
        <v>1</v>
      </c>
      <c r="W30" s="9">
        <v>4</v>
      </c>
      <c r="X30" s="72" t="s">
        <v>72</v>
      </c>
      <c r="Y30" s="36">
        <f t="shared" si="29"/>
        <v>4</v>
      </c>
      <c r="Z30" s="32">
        <f t="shared" si="30"/>
        <v>1</v>
      </c>
      <c r="AA30" s="71" t="s">
        <v>57</v>
      </c>
      <c r="AB30" s="36">
        <f t="shared" si="31"/>
        <v>4</v>
      </c>
      <c r="AC30" s="37">
        <f>COUNTIF($AE$4:$AE$35,AA30)</f>
        <v>1</v>
      </c>
      <c r="AD30" s="75"/>
      <c r="AE30" s="28" t="str">
        <f t="shared" si="16"/>
        <v>Chicago White Sox</v>
      </c>
      <c r="AF30" s="75"/>
      <c r="AG30" s="75"/>
      <c r="AH30" s="75"/>
      <c r="AI30" s="75"/>
      <c r="AJ30" s="75"/>
      <c r="AK30" s="75">
        <v>5</v>
      </c>
      <c r="AL30" s="75" t="s">
        <v>95</v>
      </c>
      <c r="AM30" s="23" t="s">
        <v>45</v>
      </c>
      <c r="AN30" s="75" t="s">
        <v>256</v>
      </c>
      <c r="AO30" s="75"/>
      <c r="AP30" s="75"/>
      <c r="AQ30" s="75"/>
      <c r="AR30" s="75"/>
    </row>
    <row r="31" spans="1:44" s="174" customFormat="1" x14ac:dyDescent="0.25">
      <c r="A31" s="6"/>
      <c r="B31" s="9">
        <v>3</v>
      </c>
      <c r="C31" s="73" t="s">
        <v>72</v>
      </c>
      <c r="D31" s="36">
        <f t="shared" si="17"/>
        <v>3</v>
      </c>
      <c r="E31" s="32">
        <f t="shared" si="18"/>
        <v>1</v>
      </c>
      <c r="F31" s="72" t="s">
        <v>53</v>
      </c>
      <c r="G31" s="36">
        <f t="shared" si="19"/>
        <v>0</v>
      </c>
      <c r="H31" s="37">
        <f t="shared" si="20"/>
        <v>0</v>
      </c>
      <c r="I31" s="9">
        <v>3</v>
      </c>
      <c r="J31" s="74" t="s">
        <v>72</v>
      </c>
      <c r="K31" s="36">
        <f t="shared" si="21"/>
        <v>3</v>
      </c>
      <c r="L31" s="32">
        <f t="shared" si="22"/>
        <v>1</v>
      </c>
      <c r="M31" s="72" t="s">
        <v>57</v>
      </c>
      <c r="N31" s="36">
        <f t="shared" si="23"/>
        <v>3</v>
      </c>
      <c r="O31" s="37">
        <f t="shared" si="24"/>
        <v>1</v>
      </c>
      <c r="P31" s="9">
        <v>3</v>
      </c>
      <c r="Q31" s="73" t="s">
        <v>63</v>
      </c>
      <c r="R31" s="36">
        <f t="shared" si="25"/>
        <v>0</v>
      </c>
      <c r="S31" s="32">
        <f t="shared" si="26"/>
        <v>1</v>
      </c>
      <c r="T31" s="72" t="s">
        <v>47</v>
      </c>
      <c r="U31" s="36">
        <f t="shared" si="27"/>
        <v>3</v>
      </c>
      <c r="V31" s="37">
        <f t="shared" si="28"/>
        <v>1</v>
      </c>
      <c r="W31" s="9">
        <v>3</v>
      </c>
      <c r="X31" s="72" t="s">
        <v>68</v>
      </c>
      <c r="Y31" s="36">
        <f t="shared" si="29"/>
        <v>3</v>
      </c>
      <c r="Z31" s="32">
        <f t="shared" si="30"/>
        <v>1</v>
      </c>
      <c r="AA31" s="71" t="s">
        <v>66</v>
      </c>
      <c r="AB31" s="36">
        <f t="shared" si="31"/>
        <v>0</v>
      </c>
      <c r="AC31" s="37">
        <f t="shared" si="32"/>
        <v>1</v>
      </c>
      <c r="AD31" s="75"/>
      <c r="AE31" s="28" t="str">
        <f t="shared" si="16"/>
        <v>Milwaukee</v>
      </c>
      <c r="AF31" s="75"/>
      <c r="AG31" s="75"/>
      <c r="AH31" s="75"/>
      <c r="AI31" s="75"/>
      <c r="AJ31" s="75"/>
      <c r="AK31" s="75">
        <v>6</v>
      </c>
      <c r="AL31" s="75" t="s">
        <v>84</v>
      </c>
      <c r="AM31" s="23" t="s">
        <v>45</v>
      </c>
      <c r="AN31" s="75" t="s">
        <v>93</v>
      </c>
      <c r="AO31" s="75"/>
      <c r="AP31" s="75"/>
      <c r="AQ31" s="75"/>
      <c r="AR31" s="75"/>
    </row>
    <row r="32" spans="1:44" s="174" customFormat="1" x14ac:dyDescent="0.25">
      <c r="A32" s="6"/>
      <c r="B32" s="9">
        <v>2</v>
      </c>
      <c r="C32" s="73" t="s">
        <v>56</v>
      </c>
      <c r="D32" s="36">
        <f t="shared" si="17"/>
        <v>2</v>
      </c>
      <c r="E32" s="32">
        <f t="shared" si="18"/>
        <v>1</v>
      </c>
      <c r="F32" s="72" t="s">
        <v>65</v>
      </c>
      <c r="G32" s="36">
        <f t="shared" si="19"/>
        <v>0</v>
      </c>
      <c r="H32" s="37">
        <f t="shared" si="20"/>
        <v>1</v>
      </c>
      <c r="I32" s="9">
        <v>2</v>
      </c>
      <c r="J32" s="74" t="s">
        <v>75</v>
      </c>
      <c r="K32" s="36">
        <f t="shared" si="21"/>
        <v>2</v>
      </c>
      <c r="L32" s="32">
        <f t="shared" si="22"/>
        <v>1</v>
      </c>
      <c r="M32" s="72" t="s">
        <v>53</v>
      </c>
      <c r="N32" s="36">
        <f t="shared" si="23"/>
        <v>0</v>
      </c>
      <c r="O32" s="37">
        <f t="shared" si="24"/>
        <v>0</v>
      </c>
      <c r="P32" s="9">
        <v>2</v>
      </c>
      <c r="Q32" s="73" t="s">
        <v>76</v>
      </c>
      <c r="R32" s="36">
        <f t="shared" si="25"/>
        <v>2</v>
      </c>
      <c r="S32" s="32">
        <f t="shared" si="26"/>
        <v>1</v>
      </c>
      <c r="T32" s="72" t="s">
        <v>66</v>
      </c>
      <c r="U32" s="36">
        <f t="shared" si="27"/>
        <v>0</v>
      </c>
      <c r="V32" s="37">
        <f t="shared" si="28"/>
        <v>1</v>
      </c>
      <c r="W32" s="9">
        <v>2</v>
      </c>
      <c r="X32" s="72" t="s">
        <v>56</v>
      </c>
      <c r="Y32" s="36">
        <f t="shared" si="29"/>
        <v>2</v>
      </c>
      <c r="Z32" s="32">
        <f t="shared" si="30"/>
        <v>1</v>
      </c>
      <c r="AA32" s="71" t="s">
        <v>65</v>
      </c>
      <c r="AB32" s="36">
        <f>_xlfn.IFNA(IF(MATCH(AA32,$AE$4:$AE$19, 0)&gt;0, $B32), 0)</f>
        <v>0</v>
      </c>
      <c r="AC32" s="37">
        <f t="shared" si="32"/>
        <v>1</v>
      </c>
      <c r="AD32" s="75"/>
      <c r="AE32" s="28" t="str">
        <f t="shared" si="16"/>
        <v>LA Angels</v>
      </c>
      <c r="AF32" s="75"/>
      <c r="AG32" s="75"/>
      <c r="AH32" s="75"/>
      <c r="AI32" s="75"/>
      <c r="AJ32" s="75"/>
      <c r="AK32" s="75">
        <v>7</v>
      </c>
      <c r="AL32" s="75" t="s">
        <v>89</v>
      </c>
      <c r="AM32" s="23" t="s">
        <v>45</v>
      </c>
      <c r="AN32" s="75" t="s">
        <v>278</v>
      </c>
      <c r="AO32" s="75"/>
      <c r="AP32" s="75"/>
      <c r="AQ32" s="75"/>
      <c r="AR32" s="75"/>
    </row>
    <row r="33" spans="1:44" s="174" customFormat="1" x14ac:dyDescent="0.25">
      <c r="A33" s="6"/>
      <c r="B33" s="9">
        <v>1</v>
      </c>
      <c r="C33" s="73" t="s">
        <v>44</v>
      </c>
      <c r="D33" s="36">
        <f t="shared" si="17"/>
        <v>1</v>
      </c>
      <c r="E33" s="32">
        <f t="shared" si="18"/>
        <v>1</v>
      </c>
      <c r="F33" s="72" t="s">
        <v>72</v>
      </c>
      <c r="G33" s="36">
        <f t="shared" si="19"/>
        <v>1</v>
      </c>
      <c r="H33" s="37">
        <f t="shared" si="20"/>
        <v>1</v>
      </c>
      <c r="I33" s="9">
        <v>1</v>
      </c>
      <c r="J33" s="74" t="s">
        <v>66</v>
      </c>
      <c r="K33" s="36">
        <f t="shared" si="21"/>
        <v>0</v>
      </c>
      <c r="L33" s="32">
        <f t="shared" si="22"/>
        <v>1</v>
      </c>
      <c r="M33" s="72" t="s">
        <v>49</v>
      </c>
      <c r="N33" s="36">
        <f t="shared" si="23"/>
        <v>1</v>
      </c>
      <c r="O33" s="37">
        <f t="shared" si="24"/>
        <v>1</v>
      </c>
      <c r="P33" s="9">
        <v>1</v>
      </c>
      <c r="Q33" s="73" t="s">
        <v>54</v>
      </c>
      <c r="R33" s="36">
        <f t="shared" si="25"/>
        <v>0</v>
      </c>
      <c r="S33" s="32">
        <f t="shared" si="26"/>
        <v>1</v>
      </c>
      <c r="T33" s="72" t="s">
        <v>64</v>
      </c>
      <c r="U33" s="36">
        <f t="shared" si="27"/>
        <v>0</v>
      </c>
      <c r="V33" s="37">
        <f t="shared" si="28"/>
        <v>0</v>
      </c>
      <c r="W33" s="9">
        <v>1</v>
      </c>
      <c r="X33" s="72" t="s">
        <v>61</v>
      </c>
      <c r="Y33" s="36">
        <f t="shared" si="29"/>
        <v>1</v>
      </c>
      <c r="Z33" s="32">
        <f t="shared" si="30"/>
        <v>1</v>
      </c>
      <c r="AA33" s="71" t="s">
        <v>75</v>
      </c>
      <c r="AB33" s="36">
        <f t="shared" si="31"/>
        <v>1</v>
      </c>
      <c r="AC33" s="37">
        <f t="shared" si="32"/>
        <v>1</v>
      </c>
      <c r="AD33" s="75"/>
      <c r="AE33" s="28" t="str">
        <f t="shared" si="16"/>
        <v>NY Mets</v>
      </c>
      <c r="AF33" s="75"/>
      <c r="AG33" s="75"/>
      <c r="AH33" s="75"/>
      <c r="AI33" s="75"/>
      <c r="AJ33" s="75"/>
      <c r="AK33" s="75">
        <v>8</v>
      </c>
      <c r="AL33" s="75" t="s">
        <v>82</v>
      </c>
      <c r="AM33" s="23" t="s">
        <v>45</v>
      </c>
      <c r="AN33" s="75" t="s">
        <v>87</v>
      </c>
      <c r="AO33" s="75"/>
      <c r="AP33" s="75"/>
      <c r="AQ33" s="75"/>
      <c r="AR33" s="75"/>
    </row>
    <row r="34" spans="1:44" s="174" customFormat="1" x14ac:dyDescent="0.25">
      <c r="A34" s="6"/>
      <c r="B34" s="9">
        <v>1</v>
      </c>
      <c r="C34" s="73" t="s">
        <v>54</v>
      </c>
      <c r="D34" s="36">
        <f t="shared" si="17"/>
        <v>0</v>
      </c>
      <c r="E34" s="32">
        <f t="shared" si="18"/>
        <v>1</v>
      </c>
      <c r="F34" s="72" t="s">
        <v>57</v>
      </c>
      <c r="G34" s="36">
        <f t="shared" si="19"/>
        <v>1</v>
      </c>
      <c r="H34" s="37">
        <f t="shared" si="20"/>
        <v>1</v>
      </c>
      <c r="I34" s="9">
        <v>1</v>
      </c>
      <c r="J34" s="74" t="s">
        <v>71</v>
      </c>
      <c r="K34" s="36">
        <f t="shared" si="21"/>
        <v>0</v>
      </c>
      <c r="L34" s="32">
        <f t="shared" si="22"/>
        <v>1</v>
      </c>
      <c r="M34" s="72" t="s">
        <v>46</v>
      </c>
      <c r="N34" s="36">
        <f t="shared" si="23"/>
        <v>1</v>
      </c>
      <c r="O34" s="37">
        <f t="shared" si="24"/>
        <v>1</v>
      </c>
      <c r="P34" s="9">
        <v>1</v>
      </c>
      <c r="Q34" s="73" t="s">
        <v>48</v>
      </c>
      <c r="R34" s="36">
        <f t="shared" si="25"/>
        <v>0</v>
      </c>
      <c r="S34" s="32">
        <f t="shared" si="26"/>
        <v>1</v>
      </c>
      <c r="T34" s="72" t="s">
        <v>50</v>
      </c>
      <c r="U34" s="36">
        <f t="shared" si="27"/>
        <v>0</v>
      </c>
      <c r="V34" s="37">
        <f t="shared" si="28"/>
        <v>1</v>
      </c>
      <c r="W34" s="9">
        <v>1</v>
      </c>
      <c r="X34" s="72" t="s">
        <v>46</v>
      </c>
      <c r="Y34" s="36">
        <f t="shared" si="29"/>
        <v>1</v>
      </c>
      <c r="Z34" s="32">
        <f t="shared" si="30"/>
        <v>1</v>
      </c>
      <c r="AA34" s="71" t="s">
        <v>46</v>
      </c>
      <c r="AB34" s="36">
        <f t="shared" si="31"/>
        <v>1</v>
      </c>
      <c r="AC34" s="37">
        <f t="shared" si="32"/>
        <v>1</v>
      </c>
      <c r="AD34" s="75"/>
      <c r="AE34" s="28" t="str">
        <f t="shared" si="16"/>
        <v>Colorado</v>
      </c>
      <c r="AF34" s="75"/>
      <c r="AG34" s="75"/>
      <c r="AH34" s="75"/>
      <c r="AI34" s="75"/>
      <c r="AJ34" s="75"/>
      <c r="AK34" s="75"/>
      <c r="AL34" s="75"/>
      <c r="AM34" s="75"/>
      <c r="AN34" s="75"/>
      <c r="AO34" s="75"/>
      <c r="AP34" s="75"/>
      <c r="AQ34" s="75"/>
      <c r="AR34" s="75"/>
    </row>
    <row r="35" spans="1:44" s="174" customFormat="1" x14ac:dyDescent="0.25">
      <c r="A35" s="77"/>
      <c r="B35" s="78"/>
      <c r="C35" s="11" t="s">
        <v>77</v>
      </c>
      <c r="D35" s="11"/>
      <c r="E35" s="11">
        <f>SUM(E24:E34)</f>
        <v>9</v>
      </c>
      <c r="F35" s="28" t="s">
        <v>78</v>
      </c>
      <c r="G35" s="11">
        <f>SUM(G24:G34)</f>
        <v>13</v>
      </c>
      <c r="H35" s="40">
        <f>SUM(H25:H34)</f>
        <v>8</v>
      </c>
      <c r="I35" s="78"/>
      <c r="J35" s="11" t="s">
        <v>77</v>
      </c>
      <c r="K35" s="11"/>
      <c r="L35" s="11">
        <f>SUM(L24:L34)</f>
        <v>9</v>
      </c>
      <c r="M35" s="28" t="s">
        <v>78</v>
      </c>
      <c r="N35" s="11"/>
      <c r="O35" s="40">
        <f>SUM(O25:O34)</f>
        <v>8</v>
      </c>
      <c r="P35" s="78"/>
      <c r="Q35" s="11" t="s">
        <v>77</v>
      </c>
      <c r="R35" s="11"/>
      <c r="S35" s="11">
        <f>SUM(S24:S34)</f>
        <v>9</v>
      </c>
      <c r="T35" s="28" t="s">
        <v>78</v>
      </c>
      <c r="U35" s="11"/>
      <c r="V35" s="40">
        <f>SUM(V25:V34)</f>
        <v>8</v>
      </c>
      <c r="W35" s="78"/>
      <c r="X35" s="11" t="s">
        <v>77</v>
      </c>
      <c r="Y35" s="11"/>
      <c r="Z35" s="11">
        <f>SUM(Z24:Z34)</f>
        <v>9</v>
      </c>
      <c r="AA35" s="28" t="s">
        <v>78</v>
      </c>
      <c r="AB35" s="11"/>
      <c r="AC35" s="40">
        <f>SUM(AC25:AC34)</f>
        <v>9</v>
      </c>
      <c r="AD35" s="75"/>
      <c r="AE35" s="28">
        <f t="shared" si="16"/>
        <v>0</v>
      </c>
      <c r="AF35" s="75"/>
      <c r="AG35" s="75"/>
      <c r="AH35" s="75"/>
      <c r="AI35" s="75"/>
      <c r="AJ35" s="75"/>
      <c r="AK35" s="75"/>
      <c r="AL35" s="75"/>
      <c r="AM35" s="75"/>
      <c r="AN35" s="75"/>
      <c r="AO35" s="75"/>
      <c r="AP35" s="75"/>
      <c r="AQ35" s="75"/>
      <c r="AR35" s="75"/>
    </row>
    <row r="36" spans="1:44" s="174" customFormat="1" x14ac:dyDescent="0.25">
      <c r="A36" s="6"/>
      <c r="B36" s="78"/>
      <c r="C36" s="12" t="s">
        <v>79</v>
      </c>
      <c r="D36" s="78">
        <v>11</v>
      </c>
      <c r="E36" s="78"/>
      <c r="F36" s="12" t="s">
        <v>79</v>
      </c>
      <c r="G36" s="78">
        <v>12</v>
      </c>
      <c r="H36" s="6"/>
      <c r="I36" s="78"/>
      <c r="J36" s="12" t="s">
        <v>79</v>
      </c>
      <c r="K36" s="78">
        <v>11</v>
      </c>
      <c r="L36" s="78"/>
      <c r="M36" s="12" t="s">
        <v>79</v>
      </c>
      <c r="N36" s="78">
        <v>7</v>
      </c>
      <c r="O36" s="6"/>
      <c r="P36" s="78"/>
      <c r="Q36" s="12" t="s">
        <v>79</v>
      </c>
      <c r="R36" s="78">
        <v>8</v>
      </c>
      <c r="S36" s="78"/>
      <c r="T36" s="12" t="s">
        <v>79</v>
      </c>
      <c r="U36" s="78">
        <v>10</v>
      </c>
      <c r="V36" s="6"/>
      <c r="W36" s="78"/>
      <c r="X36" s="12" t="s">
        <v>79</v>
      </c>
      <c r="Y36" s="78">
        <v>7</v>
      </c>
      <c r="Z36" s="78"/>
      <c r="AA36" s="12" t="s">
        <v>79</v>
      </c>
      <c r="AB36" s="78">
        <v>11</v>
      </c>
      <c r="AC36" s="6"/>
      <c r="AD36" s="75"/>
      <c r="AE36" s="75"/>
      <c r="AF36" s="75"/>
      <c r="AG36" s="75"/>
      <c r="AH36" s="75"/>
      <c r="AI36" s="75"/>
      <c r="AJ36" s="75"/>
      <c r="AK36" s="75"/>
      <c r="AL36" s="75"/>
      <c r="AM36" s="75"/>
      <c r="AN36" s="75"/>
      <c r="AO36" s="75"/>
      <c r="AP36" s="75"/>
      <c r="AQ36" s="75"/>
      <c r="AR36" s="75"/>
    </row>
    <row r="37" spans="1:44" s="174" customFormat="1" x14ac:dyDescent="0.25">
      <c r="A37" s="77"/>
      <c r="B37" s="77"/>
      <c r="C37" s="77"/>
      <c r="D37" s="77"/>
      <c r="E37" s="77"/>
      <c r="F37" s="77"/>
      <c r="G37" s="77"/>
      <c r="H37" s="77"/>
      <c r="I37" s="77"/>
      <c r="J37" s="77"/>
      <c r="K37" s="77"/>
      <c r="L37" s="77"/>
      <c r="M37" s="77"/>
      <c r="N37" s="77"/>
      <c r="O37" s="77"/>
      <c r="P37" s="77"/>
      <c r="Q37" s="77"/>
      <c r="R37" s="77"/>
      <c r="S37" s="77"/>
      <c r="T37" s="77"/>
      <c r="U37" s="77"/>
      <c r="V37" s="6"/>
      <c r="W37" s="77"/>
      <c r="X37" s="77"/>
      <c r="Y37" s="77"/>
      <c r="Z37" s="77"/>
      <c r="AA37" s="77"/>
      <c r="AB37" s="77"/>
      <c r="AC37" s="6"/>
      <c r="AD37" s="75"/>
      <c r="AE37" s="75"/>
      <c r="AF37" s="75"/>
      <c r="AG37" s="75"/>
      <c r="AH37" s="75"/>
      <c r="AI37" s="75"/>
      <c r="AJ37" s="75"/>
      <c r="AK37" s="75"/>
      <c r="AL37" s="75"/>
      <c r="AM37" s="75"/>
      <c r="AN37" s="75"/>
      <c r="AO37" s="75"/>
      <c r="AP37" s="75"/>
      <c r="AQ37" s="75"/>
      <c r="AR37" s="75"/>
    </row>
  </sheetData>
  <conditionalFormatting sqref="A1:AN1 G8:G16 N8:N16 U8:U16 AB8:AB16 G26:G34 N26:N34 U26:U34 AA26:AB34 I8:I17 W8:W17 P8:P17 A26:B35 I26:I35 W26:W35 P26:P35 AB20:AC20 A8:B20 G20:I20 N20:P20 U20:W20 A2:B2 AB2:AN2 G2:I2 N2:P2 U2:W2 A21:AC25 A36:AD37 AD3:AK3 AP1:AR37 D8:D16 Y8:Y16 D26:D34 Y26:Y34 K8:K16 K26:K34 R26:R34 R8:R16 AO1:AO2 AF4:AG8 AD4:AD35 AI17:AJ17 AF10:AG18 AI18:AK18 AF21:AK21 AF22:AO37 AF19:AO20 AI4:AK16 C18:AC19 A3:AC7">
    <cfRule type="cellIs" dxfId="751" priority="145" operator="equal">
      <formula>"Home"</formula>
    </cfRule>
    <cfRule type="cellIs" dxfId="750" priority="146" operator="equal">
      <formula>"Away"</formula>
    </cfRule>
  </conditionalFormatting>
  <conditionalFormatting sqref="X20 Q20 J20">
    <cfRule type="cellIs" dxfId="749" priority="144" operator="equal">
      <formula>"Need Picks"</formula>
    </cfRule>
  </conditionalFormatting>
  <conditionalFormatting sqref="X20 Q20 J20">
    <cfRule type="cellIs" dxfId="748" priority="142" operator="equal">
      <formula>"Home"</formula>
    </cfRule>
    <cfRule type="cellIs" dxfId="747" priority="143" operator="equal">
      <formula>"Away"</formula>
    </cfRule>
  </conditionalFormatting>
  <conditionalFormatting sqref="Z20 S20 L20">
    <cfRule type="cellIs" dxfId="746" priority="141" operator="equal">
      <formula>"F"</formula>
    </cfRule>
  </conditionalFormatting>
  <conditionalFormatting sqref="C20">
    <cfRule type="cellIs" dxfId="745" priority="140" operator="equal">
      <formula>"Need Picks"</formula>
    </cfRule>
  </conditionalFormatting>
  <conditionalFormatting sqref="C20">
    <cfRule type="cellIs" dxfId="744" priority="138" operator="equal">
      <formula>"Home"</formula>
    </cfRule>
    <cfRule type="cellIs" dxfId="743" priority="139" operator="equal">
      <formula>"Away"</formula>
    </cfRule>
  </conditionalFormatting>
  <conditionalFormatting sqref="E20">
    <cfRule type="cellIs" dxfId="742" priority="137" operator="equal">
      <formula>"F"</formula>
    </cfRule>
  </conditionalFormatting>
  <conditionalFormatting sqref="X2 Q2 J2">
    <cfRule type="cellIs" dxfId="741" priority="136" operator="equal">
      <formula>"Need Picks"</formula>
    </cfRule>
  </conditionalFormatting>
  <conditionalFormatting sqref="X2 Q2 J2">
    <cfRule type="cellIs" dxfId="740" priority="134" operator="equal">
      <formula>"Home"</formula>
    </cfRule>
    <cfRule type="cellIs" dxfId="739" priority="135" operator="equal">
      <formula>"Away"</formula>
    </cfRule>
  </conditionalFormatting>
  <conditionalFormatting sqref="Z2 S2 L2">
    <cfRule type="cellIs" dxfId="738" priority="133" operator="equal">
      <formula>"F"</formula>
    </cfRule>
  </conditionalFormatting>
  <conditionalFormatting sqref="C2">
    <cfRule type="cellIs" dxfId="737" priority="132" operator="equal">
      <formula>"Need Picks"</formula>
    </cfRule>
  </conditionalFormatting>
  <conditionalFormatting sqref="C2">
    <cfRule type="cellIs" dxfId="736" priority="130" operator="equal">
      <formula>"Home"</formula>
    </cfRule>
    <cfRule type="cellIs" dxfId="735" priority="131" operator="equal">
      <formula>"Away"</formula>
    </cfRule>
  </conditionalFormatting>
  <conditionalFormatting sqref="E2">
    <cfRule type="cellIs" dxfId="734" priority="129" operator="equal">
      <formula>"F"</formula>
    </cfRule>
  </conditionalFormatting>
  <conditionalFormatting sqref="AE19:AE37">
    <cfRule type="cellIs" dxfId="733" priority="127" operator="equal">
      <formula>"Home"</formula>
    </cfRule>
    <cfRule type="cellIs" dxfId="732" priority="128" operator="equal">
      <formula>"Away"</formula>
    </cfRule>
  </conditionalFormatting>
  <conditionalFormatting sqref="AL4">
    <cfRule type="containsText" dxfId="731" priority="126" stopIfTrue="1" operator="containsText" text="Week">
      <formula>NOT(ISERROR(SEARCH("Week",AL4)))</formula>
    </cfRule>
  </conditionalFormatting>
  <conditionalFormatting sqref="AL4">
    <cfRule type="containsText" dxfId="730" priority="123" stopIfTrue="1" operator="containsText" text="day">
      <formula>NOT(ISERROR(SEARCH("day",AL4)))</formula>
    </cfRule>
    <cfRule type="containsText" dxfId="729" priority="124" stopIfTrue="1" operator="containsText" text="Week">
      <formula>NOT(ISERROR(SEARCH("Week",AL4)))</formula>
    </cfRule>
    <cfRule type="containsText" dxfId="728" priority="125" stopIfTrue="1" operator="containsText" text="2018">
      <formula>NOT(ISERROR(SEARCH("2018",AL4)))</formula>
    </cfRule>
  </conditionalFormatting>
  <conditionalFormatting sqref="AL6">
    <cfRule type="containsText" dxfId="727" priority="122" stopIfTrue="1" operator="containsText" text="Week">
      <formula>NOT(ISERROR(SEARCH("Week",AL6)))</formula>
    </cfRule>
  </conditionalFormatting>
  <conditionalFormatting sqref="AL6">
    <cfRule type="containsText" dxfId="726" priority="119" stopIfTrue="1" operator="containsText" text="day">
      <formula>NOT(ISERROR(SEARCH("day",AL6)))</formula>
    </cfRule>
    <cfRule type="containsText" dxfId="725" priority="120" stopIfTrue="1" operator="containsText" text="Week">
      <formula>NOT(ISERROR(SEARCH("Week",AL6)))</formula>
    </cfRule>
    <cfRule type="containsText" dxfId="724" priority="121" stopIfTrue="1" operator="containsText" text="2018">
      <formula>NOT(ISERROR(SEARCH("2018",AL6)))</formula>
    </cfRule>
  </conditionalFormatting>
  <conditionalFormatting sqref="AL7">
    <cfRule type="containsText" dxfId="723" priority="118" stopIfTrue="1" operator="containsText" text="Week">
      <formula>NOT(ISERROR(SEARCH("Week",AL7)))</formula>
    </cfRule>
  </conditionalFormatting>
  <conditionalFormatting sqref="AL7">
    <cfRule type="containsText" dxfId="722" priority="115" stopIfTrue="1" operator="containsText" text="day">
      <formula>NOT(ISERROR(SEARCH("day",AL7)))</formula>
    </cfRule>
    <cfRule type="containsText" dxfId="721" priority="116" stopIfTrue="1" operator="containsText" text="Week">
      <formula>NOT(ISERROR(SEARCH("Week",AL7)))</formula>
    </cfRule>
    <cfRule type="containsText" dxfId="720" priority="117" stopIfTrue="1" operator="containsText" text="2018">
      <formula>NOT(ISERROR(SEARCH("2018",AL7)))</formula>
    </cfRule>
  </conditionalFormatting>
  <conditionalFormatting sqref="AL8">
    <cfRule type="containsText" dxfId="719" priority="114" stopIfTrue="1" operator="containsText" text="Week">
      <formula>NOT(ISERROR(SEARCH("Week",AL8)))</formula>
    </cfRule>
  </conditionalFormatting>
  <conditionalFormatting sqref="AL8">
    <cfRule type="containsText" dxfId="718" priority="111" stopIfTrue="1" operator="containsText" text="day">
      <formula>NOT(ISERROR(SEARCH("day",AL8)))</formula>
    </cfRule>
    <cfRule type="containsText" dxfId="717" priority="112" stopIfTrue="1" operator="containsText" text="Week">
      <formula>NOT(ISERROR(SEARCH("Week",AL8)))</formula>
    </cfRule>
    <cfRule type="containsText" dxfId="716" priority="113" stopIfTrue="1" operator="containsText" text="2018">
      <formula>NOT(ISERROR(SEARCH("2018",AL8)))</formula>
    </cfRule>
  </conditionalFormatting>
  <conditionalFormatting sqref="AL8">
    <cfRule type="containsText" dxfId="715" priority="110" stopIfTrue="1" operator="containsText" text="Week">
      <formula>NOT(ISERROR(SEARCH("Week",AL8)))</formula>
    </cfRule>
  </conditionalFormatting>
  <conditionalFormatting sqref="AL8">
    <cfRule type="containsText" dxfId="714" priority="107" stopIfTrue="1" operator="containsText" text="day">
      <formula>NOT(ISERROR(SEARCH("day",AL8)))</formula>
    </cfRule>
    <cfRule type="containsText" dxfId="713" priority="108" stopIfTrue="1" operator="containsText" text="Week">
      <formula>NOT(ISERROR(SEARCH("Week",AL8)))</formula>
    </cfRule>
    <cfRule type="containsText" dxfId="712" priority="109" stopIfTrue="1" operator="containsText" text="2018">
      <formula>NOT(ISERROR(SEARCH("2018",AL8)))</formula>
    </cfRule>
  </conditionalFormatting>
  <conditionalFormatting sqref="AN8">
    <cfRule type="containsText" dxfId="711" priority="106" stopIfTrue="1" operator="containsText" text="Week">
      <formula>NOT(ISERROR(SEARCH("Week",AN8)))</formula>
    </cfRule>
  </conditionalFormatting>
  <conditionalFormatting sqref="AN8">
    <cfRule type="containsText" dxfId="710" priority="103" stopIfTrue="1" operator="containsText" text="day">
      <formula>NOT(ISERROR(SEARCH("day",AN8)))</formula>
    </cfRule>
    <cfRule type="containsText" dxfId="709" priority="104" stopIfTrue="1" operator="containsText" text="Week">
      <formula>NOT(ISERROR(SEARCH("Week",AN8)))</formula>
    </cfRule>
    <cfRule type="containsText" dxfId="708" priority="105" stopIfTrue="1" operator="containsText" text="2018">
      <formula>NOT(ISERROR(SEARCH("2018",AN8)))</formula>
    </cfRule>
  </conditionalFormatting>
  <conditionalFormatting sqref="AL9">
    <cfRule type="containsText" dxfId="707" priority="102" stopIfTrue="1" operator="containsText" text="Week">
      <formula>NOT(ISERROR(SEARCH("Week",AL9)))</formula>
    </cfRule>
  </conditionalFormatting>
  <conditionalFormatting sqref="AL9">
    <cfRule type="containsText" dxfId="706" priority="99" stopIfTrue="1" operator="containsText" text="day">
      <formula>NOT(ISERROR(SEARCH("day",AL9)))</formula>
    </cfRule>
    <cfRule type="containsText" dxfId="705" priority="100" stopIfTrue="1" operator="containsText" text="Week">
      <formula>NOT(ISERROR(SEARCH("Week",AL9)))</formula>
    </cfRule>
    <cfRule type="containsText" dxfId="704" priority="101" stopIfTrue="1" operator="containsText" text="2018">
      <formula>NOT(ISERROR(SEARCH("2018",AL9)))</formula>
    </cfRule>
  </conditionalFormatting>
  <conditionalFormatting sqref="AL9">
    <cfRule type="containsText" dxfId="703" priority="98" stopIfTrue="1" operator="containsText" text="Week">
      <formula>NOT(ISERROR(SEARCH("Week",AL9)))</formula>
    </cfRule>
  </conditionalFormatting>
  <conditionalFormatting sqref="AL9">
    <cfRule type="containsText" dxfId="702" priority="95" stopIfTrue="1" operator="containsText" text="day">
      <formula>NOT(ISERROR(SEARCH("day",AL9)))</formula>
    </cfRule>
    <cfRule type="containsText" dxfId="701" priority="96" stopIfTrue="1" operator="containsText" text="Week">
      <formula>NOT(ISERROR(SEARCH("Week",AL9)))</formula>
    </cfRule>
    <cfRule type="containsText" dxfId="700" priority="97" stopIfTrue="1" operator="containsText" text="2018">
      <formula>NOT(ISERROR(SEARCH("2018",AL9)))</formula>
    </cfRule>
  </conditionalFormatting>
  <conditionalFormatting sqref="AN10">
    <cfRule type="containsText" dxfId="699" priority="94" stopIfTrue="1" operator="containsText" text="Week">
      <formula>NOT(ISERROR(SEARCH("Week",AN10)))</formula>
    </cfRule>
  </conditionalFormatting>
  <conditionalFormatting sqref="AN10">
    <cfRule type="containsText" dxfId="698" priority="91" stopIfTrue="1" operator="containsText" text="day">
      <formula>NOT(ISERROR(SEARCH("day",AN10)))</formula>
    </cfRule>
    <cfRule type="containsText" dxfId="697" priority="92" stopIfTrue="1" operator="containsText" text="Week">
      <formula>NOT(ISERROR(SEARCH("Week",AN10)))</formula>
    </cfRule>
    <cfRule type="containsText" dxfId="696" priority="93" stopIfTrue="1" operator="containsText" text="2018">
      <formula>NOT(ISERROR(SEARCH("2018",AN10)))</formula>
    </cfRule>
  </conditionalFormatting>
  <conditionalFormatting sqref="AN12">
    <cfRule type="containsText" dxfId="695" priority="90" stopIfTrue="1" operator="containsText" text="Week">
      <formula>NOT(ISERROR(SEARCH("Week",AN12)))</formula>
    </cfRule>
  </conditionalFormatting>
  <conditionalFormatting sqref="AN12">
    <cfRule type="containsText" dxfId="694" priority="87" stopIfTrue="1" operator="containsText" text="day">
      <formula>NOT(ISERROR(SEARCH("day",AN12)))</formula>
    </cfRule>
    <cfRule type="containsText" dxfId="693" priority="88" stopIfTrue="1" operator="containsText" text="Week">
      <formula>NOT(ISERROR(SEARCH("Week",AN12)))</formula>
    </cfRule>
    <cfRule type="containsText" dxfId="692" priority="89" stopIfTrue="1" operator="containsText" text="2018">
      <formula>NOT(ISERROR(SEARCH("2018",AN12)))</formula>
    </cfRule>
  </conditionalFormatting>
  <conditionalFormatting sqref="AL14">
    <cfRule type="containsText" dxfId="691" priority="86" stopIfTrue="1" operator="containsText" text="Week">
      <formula>NOT(ISERROR(SEARCH("Week",AL14)))</formula>
    </cfRule>
  </conditionalFormatting>
  <conditionalFormatting sqref="AL14">
    <cfRule type="containsText" dxfId="690" priority="83" stopIfTrue="1" operator="containsText" text="day">
      <formula>NOT(ISERROR(SEARCH("day",AL14)))</formula>
    </cfRule>
    <cfRule type="containsText" dxfId="689" priority="84" stopIfTrue="1" operator="containsText" text="Week">
      <formula>NOT(ISERROR(SEARCH("Week",AL14)))</formula>
    </cfRule>
    <cfRule type="containsText" dxfId="688" priority="85" stopIfTrue="1" operator="containsText" text="2018">
      <formula>NOT(ISERROR(SEARCH("2018",AL14)))</formula>
    </cfRule>
  </conditionalFormatting>
  <conditionalFormatting sqref="AL15">
    <cfRule type="containsText" dxfId="687" priority="82" stopIfTrue="1" operator="containsText" text="Week">
      <formula>NOT(ISERROR(SEARCH("Week",AL15)))</formula>
    </cfRule>
  </conditionalFormatting>
  <conditionalFormatting sqref="AL15">
    <cfRule type="containsText" dxfId="686" priority="79" stopIfTrue="1" operator="containsText" text="day">
      <formula>NOT(ISERROR(SEARCH("day",AL15)))</formula>
    </cfRule>
    <cfRule type="containsText" dxfId="685" priority="80" stopIfTrue="1" operator="containsText" text="Week">
      <formula>NOT(ISERROR(SEARCH("Week",AL15)))</formula>
    </cfRule>
    <cfRule type="containsText" dxfId="684" priority="81" stopIfTrue="1" operator="containsText" text="2018">
      <formula>NOT(ISERROR(SEARCH("2018",AL15)))</formula>
    </cfRule>
  </conditionalFormatting>
  <conditionalFormatting sqref="AN15">
    <cfRule type="containsText" dxfId="683" priority="78" stopIfTrue="1" operator="containsText" text="Week">
      <formula>NOT(ISERROR(SEARCH("Week",AN15)))</formula>
    </cfRule>
  </conditionalFormatting>
  <conditionalFormatting sqref="AN15">
    <cfRule type="containsText" dxfId="682" priority="75" stopIfTrue="1" operator="containsText" text="day">
      <formula>NOT(ISERROR(SEARCH("day",AN15)))</formula>
    </cfRule>
    <cfRule type="containsText" dxfId="681" priority="76" stopIfTrue="1" operator="containsText" text="Week">
      <formula>NOT(ISERROR(SEARCH("Week",AN15)))</formula>
    </cfRule>
    <cfRule type="containsText" dxfId="680" priority="77" stopIfTrue="1" operator="containsText" text="2018">
      <formula>NOT(ISERROR(SEARCH("2018",AN15)))</formula>
    </cfRule>
  </conditionalFormatting>
  <conditionalFormatting sqref="AN16">
    <cfRule type="containsText" dxfId="679" priority="74" stopIfTrue="1" operator="containsText" text="Week">
      <formula>NOT(ISERROR(SEARCH("Week",AN16)))</formula>
    </cfRule>
  </conditionalFormatting>
  <conditionalFormatting sqref="AN16">
    <cfRule type="containsText" dxfId="678" priority="71" stopIfTrue="1" operator="containsText" text="day">
      <formula>NOT(ISERROR(SEARCH("day",AN16)))</formula>
    </cfRule>
    <cfRule type="containsText" dxfId="677" priority="72" stopIfTrue="1" operator="containsText" text="Week">
      <formula>NOT(ISERROR(SEARCH("Week",AN16)))</formula>
    </cfRule>
    <cfRule type="containsText" dxfId="676" priority="73" stopIfTrue="1" operator="containsText" text="2018">
      <formula>NOT(ISERROR(SEARCH("2018",AN16)))</formula>
    </cfRule>
  </conditionalFormatting>
  <conditionalFormatting sqref="AN18">
    <cfRule type="containsText" dxfId="675" priority="70" stopIfTrue="1" operator="containsText" text="Week">
      <formula>NOT(ISERROR(SEARCH("Week",AN18)))</formula>
    </cfRule>
  </conditionalFormatting>
  <conditionalFormatting sqref="AN18">
    <cfRule type="containsText" dxfId="674" priority="67" stopIfTrue="1" operator="containsText" text="day">
      <formula>NOT(ISERROR(SEARCH("day",AN18)))</formula>
    </cfRule>
    <cfRule type="containsText" dxfId="673" priority="68" stopIfTrue="1" operator="containsText" text="Week">
      <formula>NOT(ISERROR(SEARCH("Week",AN18)))</formula>
    </cfRule>
    <cfRule type="containsText" dxfId="672" priority="69" stopIfTrue="1" operator="containsText" text="2018">
      <formula>NOT(ISERROR(SEARCH("2018",AN18)))</formula>
    </cfRule>
  </conditionalFormatting>
  <conditionalFormatting sqref="AK17">
    <cfRule type="cellIs" dxfId="671" priority="65" operator="equal">
      <formula>"Home"</formula>
    </cfRule>
    <cfRule type="cellIs" dxfId="670" priority="66" operator="equal">
      <formula>"Away"</formula>
    </cfRule>
  </conditionalFormatting>
  <conditionalFormatting sqref="AE4">
    <cfRule type="containsText" dxfId="669" priority="64" stopIfTrue="1" operator="containsText" text="Week">
      <formula>NOT(ISERROR(SEARCH("Week",AE4)))</formula>
    </cfRule>
  </conditionalFormatting>
  <conditionalFormatting sqref="AE4">
    <cfRule type="containsText" dxfId="668" priority="61" stopIfTrue="1" operator="containsText" text="day">
      <formula>NOT(ISERROR(SEARCH("day",AE4)))</formula>
    </cfRule>
    <cfRule type="containsText" dxfId="667" priority="62" stopIfTrue="1" operator="containsText" text="Week">
      <formula>NOT(ISERROR(SEARCH("Week",AE4)))</formula>
    </cfRule>
    <cfRule type="containsText" dxfId="666" priority="63" stopIfTrue="1" operator="containsText" text="2018">
      <formula>NOT(ISERROR(SEARCH("2018",AE4)))</formula>
    </cfRule>
  </conditionalFormatting>
  <conditionalFormatting sqref="AE6">
    <cfRule type="containsText" dxfId="665" priority="60" stopIfTrue="1" operator="containsText" text="Week">
      <formula>NOT(ISERROR(SEARCH("Week",AE6)))</formula>
    </cfRule>
  </conditionalFormatting>
  <conditionalFormatting sqref="AE6">
    <cfRule type="containsText" dxfId="664" priority="57" stopIfTrue="1" operator="containsText" text="day">
      <formula>NOT(ISERROR(SEARCH("day",AE6)))</formula>
    </cfRule>
    <cfRule type="containsText" dxfId="663" priority="58" stopIfTrue="1" operator="containsText" text="Week">
      <formula>NOT(ISERROR(SEARCH("Week",AE6)))</formula>
    </cfRule>
    <cfRule type="containsText" dxfId="662" priority="59" stopIfTrue="1" operator="containsText" text="2018">
      <formula>NOT(ISERROR(SEARCH("2018",AE6)))</formula>
    </cfRule>
  </conditionalFormatting>
  <conditionalFormatting sqref="AE7">
    <cfRule type="containsText" dxfId="661" priority="56" stopIfTrue="1" operator="containsText" text="Week">
      <formula>NOT(ISERROR(SEARCH("Week",AE7)))</formula>
    </cfRule>
  </conditionalFormatting>
  <conditionalFormatting sqref="AE7">
    <cfRule type="containsText" dxfId="660" priority="53" stopIfTrue="1" operator="containsText" text="day">
      <formula>NOT(ISERROR(SEARCH("day",AE7)))</formula>
    </cfRule>
    <cfRule type="containsText" dxfId="659" priority="54" stopIfTrue="1" operator="containsText" text="Week">
      <formula>NOT(ISERROR(SEARCH("Week",AE7)))</formula>
    </cfRule>
    <cfRule type="containsText" dxfId="658" priority="55" stopIfTrue="1" operator="containsText" text="2018">
      <formula>NOT(ISERROR(SEARCH("2018",AE7)))</formula>
    </cfRule>
  </conditionalFormatting>
  <conditionalFormatting sqref="AE8">
    <cfRule type="containsText" dxfId="657" priority="52" stopIfTrue="1" operator="containsText" text="Week">
      <formula>NOT(ISERROR(SEARCH("Week",AE8)))</formula>
    </cfRule>
  </conditionalFormatting>
  <conditionalFormatting sqref="AE8">
    <cfRule type="containsText" dxfId="656" priority="49" stopIfTrue="1" operator="containsText" text="day">
      <formula>NOT(ISERROR(SEARCH("day",AE8)))</formula>
    </cfRule>
    <cfRule type="containsText" dxfId="655" priority="50" stopIfTrue="1" operator="containsText" text="Week">
      <formula>NOT(ISERROR(SEARCH("Week",AE8)))</formula>
    </cfRule>
    <cfRule type="containsText" dxfId="654" priority="51" stopIfTrue="1" operator="containsText" text="2018">
      <formula>NOT(ISERROR(SEARCH("2018",AE8)))</formula>
    </cfRule>
  </conditionalFormatting>
  <conditionalFormatting sqref="AH8">
    <cfRule type="containsText" dxfId="653" priority="48" stopIfTrue="1" operator="containsText" text="Week">
      <formula>NOT(ISERROR(SEARCH("Week",AH8)))</formula>
    </cfRule>
  </conditionalFormatting>
  <conditionalFormatting sqref="AH8">
    <cfRule type="containsText" dxfId="652" priority="45" stopIfTrue="1" operator="containsText" text="day">
      <formula>NOT(ISERROR(SEARCH("day",AH8)))</formula>
    </cfRule>
    <cfRule type="containsText" dxfId="651" priority="46" stopIfTrue="1" operator="containsText" text="Week">
      <formula>NOT(ISERROR(SEARCH("Week",AH8)))</formula>
    </cfRule>
    <cfRule type="containsText" dxfId="650" priority="47" stopIfTrue="1" operator="containsText" text="2018">
      <formula>NOT(ISERROR(SEARCH("2018",AH8)))</formula>
    </cfRule>
  </conditionalFormatting>
  <conditionalFormatting sqref="AH8">
    <cfRule type="containsText" dxfId="649" priority="44" stopIfTrue="1" operator="containsText" text="Week">
      <formula>NOT(ISERROR(SEARCH("Week",AH8)))</formula>
    </cfRule>
  </conditionalFormatting>
  <conditionalFormatting sqref="AH8">
    <cfRule type="containsText" dxfId="648" priority="41" stopIfTrue="1" operator="containsText" text="day">
      <formula>NOT(ISERROR(SEARCH("day",AH8)))</formula>
    </cfRule>
    <cfRule type="containsText" dxfId="647" priority="42" stopIfTrue="1" operator="containsText" text="Week">
      <formula>NOT(ISERROR(SEARCH("Week",AH8)))</formula>
    </cfRule>
    <cfRule type="containsText" dxfId="646" priority="43" stopIfTrue="1" operator="containsText" text="2018">
      <formula>NOT(ISERROR(SEARCH("2018",AH8)))</formula>
    </cfRule>
  </conditionalFormatting>
  <conditionalFormatting sqref="AE10">
    <cfRule type="containsText" dxfId="645" priority="40" stopIfTrue="1" operator="containsText" text="Week">
      <formula>NOT(ISERROR(SEARCH("Week",AE10)))</formula>
    </cfRule>
  </conditionalFormatting>
  <conditionalFormatting sqref="AE10">
    <cfRule type="containsText" dxfId="644" priority="37" stopIfTrue="1" operator="containsText" text="day">
      <formula>NOT(ISERROR(SEARCH("day",AE10)))</formula>
    </cfRule>
    <cfRule type="containsText" dxfId="643" priority="38" stopIfTrue="1" operator="containsText" text="Week">
      <formula>NOT(ISERROR(SEARCH("Week",AE10)))</formula>
    </cfRule>
    <cfRule type="containsText" dxfId="642" priority="39" stopIfTrue="1" operator="containsText" text="2018">
      <formula>NOT(ISERROR(SEARCH("2018",AE10)))</formula>
    </cfRule>
  </conditionalFormatting>
  <conditionalFormatting sqref="AE12">
    <cfRule type="containsText" dxfId="641" priority="36" stopIfTrue="1" operator="containsText" text="Week">
      <formula>NOT(ISERROR(SEARCH("Week",AE12)))</formula>
    </cfRule>
  </conditionalFormatting>
  <conditionalFormatting sqref="AE12">
    <cfRule type="containsText" dxfId="640" priority="33" stopIfTrue="1" operator="containsText" text="day">
      <formula>NOT(ISERROR(SEARCH("day",AE12)))</formula>
    </cfRule>
    <cfRule type="containsText" dxfId="639" priority="34" stopIfTrue="1" operator="containsText" text="Week">
      <formula>NOT(ISERROR(SEARCH("Week",AE12)))</formula>
    </cfRule>
    <cfRule type="containsText" dxfId="638" priority="35" stopIfTrue="1" operator="containsText" text="2018">
      <formula>NOT(ISERROR(SEARCH("2018",AE12)))</formula>
    </cfRule>
  </conditionalFormatting>
  <conditionalFormatting sqref="AE14">
    <cfRule type="containsText" dxfId="637" priority="32" stopIfTrue="1" operator="containsText" text="Week">
      <formula>NOT(ISERROR(SEARCH("Week",AE14)))</formula>
    </cfRule>
  </conditionalFormatting>
  <conditionalFormatting sqref="AE14">
    <cfRule type="containsText" dxfId="636" priority="29" stopIfTrue="1" operator="containsText" text="day">
      <formula>NOT(ISERROR(SEARCH("day",AE14)))</formula>
    </cfRule>
    <cfRule type="containsText" dxfId="635" priority="30" stopIfTrue="1" operator="containsText" text="Week">
      <formula>NOT(ISERROR(SEARCH("Week",AE14)))</formula>
    </cfRule>
    <cfRule type="containsText" dxfId="634" priority="31" stopIfTrue="1" operator="containsText" text="2018">
      <formula>NOT(ISERROR(SEARCH("2018",AE14)))</formula>
    </cfRule>
  </conditionalFormatting>
  <conditionalFormatting sqref="AE15">
    <cfRule type="containsText" dxfId="633" priority="28" stopIfTrue="1" operator="containsText" text="Week">
      <formula>NOT(ISERROR(SEARCH("Week",AE15)))</formula>
    </cfRule>
  </conditionalFormatting>
  <conditionalFormatting sqref="AE15">
    <cfRule type="containsText" dxfId="632" priority="25" stopIfTrue="1" operator="containsText" text="day">
      <formula>NOT(ISERROR(SEARCH("day",AE15)))</formula>
    </cfRule>
    <cfRule type="containsText" dxfId="631" priority="26" stopIfTrue="1" operator="containsText" text="Week">
      <formula>NOT(ISERROR(SEARCH("Week",AE15)))</formula>
    </cfRule>
    <cfRule type="containsText" dxfId="630" priority="27" stopIfTrue="1" operator="containsText" text="2018">
      <formula>NOT(ISERROR(SEARCH("2018",AE15)))</formula>
    </cfRule>
  </conditionalFormatting>
  <conditionalFormatting sqref="AH15">
    <cfRule type="containsText" dxfId="629" priority="24" stopIfTrue="1" operator="containsText" text="Week">
      <formula>NOT(ISERROR(SEARCH("Week",AH15)))</formula>
    </cfRule>
  </conditionalFormatting>
  <conditionalFormatting sqref="AH15">
    <cfRule type="containsText" dxfId="628" priority="21" stopIfTrue="1" operator="containsText" text="day">
      <formula>NOT(ISERROR(SEARCH("day",AH15)))</formula>
    </cfRule>
    <cfRule type="containsText" dxfId="627" priority="22" stopIfTrue="1" operator="containsText" text="Week">
      <formula>NOT(ISERROR(SEARCH("Week",AH15)))</formula>
    </cfRule>
    <cfRule type="containsText" dxfId="626" priority="23" stopIfTrue="1" operator="containsText" text="2018">
      <formula>NOT(ISERROR(SEARCH("2018",AH15)))</formula>
    </cfRule>
  </conditionalFormatting>
  <conditionalFormatting sqref="AH16">
    <cfRule type="containsText" dxfId="625" priority="20" stopIfTrue="1" operator="containsText" text="Week">
      <formula>NOT(ISERROR(SEARCH("Week",AH16)))</formula>
    </cfRule>
  </conditionalFormatting>
  <conditionalFormatting sqref="AH16">
    <cfRule type="containsText" dxfId="624" priority="17" stopIfTrue="1" operator="containsText" text="day">
      <formula>NOT(ISERROR(SEARCH("day",AH16)))</formula>
    </cfRule>
    <cfRule type="containsText" dxfId="623" priority="18" stopIfTrue="1" operator="containsText" text="Week">
      <formula>NOT(ISERROR(SEARCH("Week",AH16)))</formula>
    </cfRule>
    <cfRule type="containsText" dxfId="622" priority="19" stopIfTrue="1" operator="containsText" text="2018">
      <formula>NOT(ISERROR(SEARCH("2018",AH16)))</formula>
    </cfRule>
  </conditionalFormatting>
  <conditionalFormatting sqref="AE18">
    <cfRule type="containsText" dxfId="621" priority="16" stopIfTrue="1" operator="containsText" text="Week">
      <formula>NOT(ISERROR(SEARCH("Week",AE18)))</formula>
    </cfRule>
  </conditionalFormatting>
  <conditionalFormatting sqref="AE18">
    <cfRule type="containsText" dxfId="620" priority="13" stopIfTrue="1" operator="containsText" text="day">
      <formula>NOT(ISERROR(SEARCH("day",AE18)))</formula>
    </cfRule>
    <cfRule type="containsText" dxfId="619" priority="14" stopIfTrue="1" operator="containsText" text="Week">
      <formula>NOT(ISERROR(SEARCH("Week",AE18)))</formula>
    </cfRule>
    <cfRule type="containsText" dxfId="618" priority="15" stopIfTrue="1" operator="containsText" text="2018">
      <formula>NOT(ISERROR(SEARCH("2018",AE18)))</formula>
    </cfRule>
  </conditionalFormatting>
  <conditionalFormatting sqref="AL21">
    <cfRule type="containsText" dxfId="617" priority="12" stopIfTrue="1" operator="containsText" text="Week">
      <formula>NOT(ISERROR(SEARCH("Week",AL21)))</formula>
    </cfRule>
  </conditionalFormatting>
  <conditionalFormatting sqref="AL21">
    <cfRule type="containsText" dxfId="616" priority="9" stopIfTrue="1" operator="containsText" text="day">
      <formula>NOT(ISERROR(SEARCH("day",AL21)))</formula>
    </cfRule>
    <cfRule type="containsText" dxfId="615" priority="10" stopIfTrue="1" operator="containsText" text="Week">
      <formula>NOT(ISERROR(SEARCH("Week",AL21)))</formula>
    </cfRule>
    <cfRule type="containsText" dxfId="614" priority="11" stopIfTrue="1" operator="containsText" text="2018">
      <formula>NOT(ISERROR(SEARCH("2018",AL21)))</formula>
    </cfRule>
  </conditionalFormatting>
  <conditionalFormatting sqref="AL21">
    <cfRule type="containsText" dxfId="613" priority="8" stopIfTrue="1" operator="containsText" text="Week">
      <formula>NOT(ISERROR(SEARCH("Week",AL21)))</formula>
    </cfRule>
  </conditionalFormatting>
  <conditionalFormatting sqref="AL21">
    <cfRule type="containsText" dxfId="612" priority="5" stopIfTrue="1" operator="containsText" text="day">
      <formula>NOT(ISERROR(SEARCH("day",AL21)))</formula>
    </cfRule>
    <cfRule type="containsText" dxfId="611" priority="6" stopIfTrue="1" operator="containsText" text="Week">
      <formula>NOT(ISERROR(SEARCH("Week",AL21)))</formula>
    </cfRule>
    <cfRule type="containsText" dxfId="610" priority="7" stopIfTrue="1" operator="containsText" text="2018">
      <formula>NOT(ISERROR(SEARCH("2018",AL21)))</formula>
    </cfRule>
  </conditionalFormatting>
  <conditionalFormatting sqref="AF9:AH9">
    <cfRule type="cellIs" dxfId="609" priority="3" operator="equal">
      <formula>"Home"</formula>
    </cfRule>
    <cfRule type="cellIs" dxfId="608" priority="4" operator="equal">
      <formula>"Away"</formula>
    </cfRule>
  </conditionalFormatting>
  <conditionalFormatting sqref="AE9">
    <cfRule type="cellIs" dxfId="607" priority="1" operator="equal">
      <formula>"Home"</formula>
    </cfRule>
    <cfRule type="cellIs" dxfId="606" priority="2" operator="equal">
      <formula>"Away"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80C31-4F49-441D-AA58-E50B695AAE23}">
  <sheetPr>
    <tabColor rgb="FFFF0000"/>
  </sheetPr>
  <dimension ref="A1:AU37"/>
  <sheetViews>
    <sheetView zoomScale="48" zoomScaleNormal="48" workbookViewId="0">
      <selection activeCell="AE22" sqref="AE22"/>
    </sheetView>
  </sheetViews>
  <sheetFormatPr defaultColWidth="9.140625" defaultRowHeight="18" x14ac:dyDescent="0.25"/>
  <cols>
    <col min="1" max="1" width="3.28515625" style="83" customWidth="1"/>
    <col min="2" max="2" width="5" style="83" customWidth="1"/>
    <col min="3" max="3" width="27.7109375" style="83" customWidth="1"/>
    <col min="4" max="4" width="4.85546875" style="83" customWidth="1"/>
    <col min="5" max="5" width="4.140625" style="83" customWidth="1"/>
    <col min="6" max="6" width="27.7109375" style="83" customWidth="1"/>
    <col min="7" max="7" width="4.85546875" style="83" customWidth="1"/>
    <col min="8" max="8" width="3.28515625" style="83" customWidth="1"/>
    <col min="9" max="9" width="5" style="83" customWidth="1"/>
    <col min="10" max="10" width="27.7109375" style="83" customWidth="1"/>
    <col min="11" max="11" width="4.85546875" style="83" customWidth="1"/>
    <col min="12" max="12" width="4.140625" style="83" customWidth="1"/>
    <col min="13" max="13" width="27.7109375" style="83" customWidth="1"/>
    <col min="14" max="14" width="4.85546875" style="83" customWidth="1"/>
    <col min="15" max="15" width="3.28515625" style="83" customWidth="1"/>
    <col min="16" max="16" width="5" style="83" customWidth="1"/>
    <col min="17" max="17" width="27.7109375" style="83" customWidth="1"/>
    <col min="18" max="18" width="4.85546875" style="83" customWidth="1"/>
    <col min="19" max="19" width="4.140625" style="83" customWidth="1"/>
    <col min="20" max="20" width="27.7109375" style="83" customWidth="1"/>
    <col min="21" max="21" width="4.85546875" style="83" customWidth="1"/>
    <col min="22" max="22" width="3.28515625" style="83" customWidth="1"/>
    <col min="23" max="23" width="5" style="83" customWidth="1"/>
    <col min="24" max="24" width="27.7109375" style="83" customWidth="1"/>
    <col min="25" max="25" width="4.85546875" style="83" customWidth="1"/>
    <col min="26" max="26" width="4.140625" style="83" customWidth="1"/>
    <col min="27" max="27" width="27.7109375" style="83" customWidth="1"/>
    <col min="28" max="28" width="4.85546875" style="83" customWidth="1"/>
    <col min="29" max="29" width="3.28515625" style="83" customWidth="1"/>
    <col min="30" max="30" width="5" style="83" customWidth="1"/>
    <col min="31" max="31" width="27.7109375" style="83" customWidth="1"/>
    <col min="32" max="32" width="4.85546875" style="83" customWidth="1"/>
    <col min="33" max="33" width="4.140625" style="83" customWidth="1"/>
    <col min="34" max="34" width="27.7109375" style="83" customWidth="1"/>
    <col min="35" max="35" width="4.85546875" style="83" customWidth="1"/>
    <col min="36" max="36" width="5.42578125" style="83" customWidth="1"/>
    <col min="37" max="37" width="6.5703125" style="75" customWidth="1"/>
    <col min="38" max="38" width="35" style="75" customWidth="1"/>
    <col min="39" max="39" width="4.85546875" style="75" customWidth="1"/>
    <col min="40" max="40" width="35" style="75" customWidth="1"/>
    <col min="41" max="41" width="18.140625" style="75" customWidth="1"/>
    <col min="42" max="42" width="17.5703125" style="83" customWidth="1"/>
    <col min="43" max="43" width="3.28515625" style="83" customWidth="1"/>
    <col min="44" max="44" width="5" style="83" customWidth="1"/>
    <col min="45" max="45" width="26" style="83" customWidth="1"/>
    <col min="46" max="46" width="4.85546875" style="83" customWidth="1"/>
    <col min="47" max="47" width="4.140625" style="83" customWidth="1"/>
    <col min="48" max="48" width="26" style="83" customWidth="1"/>
    <col min="49" max="49" width="4.85546875" style="83" customWidth="1"/>
    <col min="50" max="50" width="3.28515625" style="83" customWidth="1"/>
    <col min="51" max="51" width="5" style="83" customWidth="1"/>
    <col min="52" max="52" width="26" style="83" customWidth="1"/>
    <col min="53" max="53" width="4.85546875" style="83" customWidth="1"/>
    <col min="54" max="54" width="4.140625" style="83" customWidth="1"/>
    <col min="55" max="55" width="26" style="83" customWidth="1"/>
    <col min="56" max="56" width="4.85546875" style="83" customWidth="1"/>
    <col min="57" max="57" width="3.28515625" style="83" customWidth="1"/>
    <col min="58" max="16384" width="9.140625" style="83"/>
  </cols>
  <sheetData>
    <row r="1" spans="1:44" s="174" customFormat="1" ht="27" x14ac:dyDescent="0.25">
      <c r="A1" s="3"/>
      <c r="B1" s="4" t="s">
        <v>36</v>
      </c>
      <c r="C1" s="4"/>
      <c r="D1" s="4"/>
      <c r="E1" s="4"/>
      <c r="F1" s="4"/>
      <c r="G1" s="4"/>
      <c r="H1" s="3"/>
      <c r="I1" s="4"/>
      <c r="J1" s="4"/>
      <c r="K1" s="4"/>
      <c r="L1" s="20" t="s">
        <v>37</v>
      </c>
      <c r="M1" s="21">
        <v>14</v>
      </c>
      <c r="N1" s="4"/>
      <c r="O1" s="3"/>
      <c r="P1" s="4"/>
      <c r="R1" s="4"/>
      <c r="S1" s="20" t="s">
        <v>38</v>
      </c>
      <c r="T1" s="21">
        <v>84</v>
      </c>
      <c r="U1" s="4"/>
      <c r="V1" s="3"/>
      <c r="X1" s="20" t="s">
        <v>221</v>
      </c>
      <c r="Y1" s="4"/>
      <c r="Z1" s="4"/>
      <c r="AA1" s="19">
        <v>44759</v>
      </c>
      <c r="AB1" s="4"/>
      <c r="AC1" s="3"/>
      <c r="AD1" s="75"/>
      <c r="AE1" s="22"/>
      <c r="AF1" s="75"/>
      <c r="AG1" s="75"/>
      <c r="AH1" s="75"/>
      <c r="AI1" s="75"/>
      <c r="AJ1" s="75"/>
      <c r="AK1" s="75"/>
      <c r="AL1" s="75"/>
      <c r="AM1" s="75"/>
      <c r="AN1" s="75"/>
      <c r="AO1" s="75"/>
      <c r="AP1" s="75"/>
      <c r="AQ1" s="75"/>
      <c r="AR1" s="75"/>
    </row>
    <row r="2" spans="1:44" s="174" customFormat="1" ht="17.25" customHeight="1" x14ac:dyDescent="0.25">
      <c r="A2" s="3"/>
      <c r="B2" s="4"/>
      <c r="C2" s="175" t="s">
        <v>40</v>
      </c>
      <c r="D2" s="75">
        <f>ABS(IF(E17&lt;H17,E17,H17)+1)</f>
        <v>10</v>
      </c>
      <c r="E2" s="75" t="str">
        <f>IF(D2=10,"F"," ")</f>
        <v>F</v>
      </c>
      <c r="F2" s="29" t="str">
        <f>IF(E17="Top","Bottom", IF(E17&lt;H17, C17, F17))</f>
        <v>Bottom</v>
      </c>
      <c r="G2" s="4"/>
      <c r="H2" s="3"/>
      <c r="I2" s="4"/>
      <c r="J2" s="175" t="s">
        <v>40</v>
      </c>
      <c r="K2" s="75">
        <f>ABS(IF(L17&lt;O17,L17,O17)+1)</f>
        <v>9</v>
      </c>
      <c r="L2" s="75" t="str">
        <f>IF(K2=10,"F"," ")</f>
        <v xml:space="preserve"> </v>
      </c>
      <c r="M2" s="29" t="str">
        <f>IF(L17="Top","Bottom", IF(L17&lt;O17, J17, M17))</f>
        <v>Bottom</v>
      </c>
      <c r="N2" s="4"/>
      <c r="O2" s="3"/>
      <c r="P2" s="4"/>
      <c r="Q2" s="175" t="s">
        <v>40</v>
      </c>
      <c r="R2" s="75">
        <f>ABS(IF(S17&lt;V17,S17,V17)+1)</f>
        <v>9</v>
      </c>
      <c r="S2" s="75" t="str">
        <f>IF(R2=10,"F"," ")</f>
        <v xml:space="preserve"> </v>
      </c>
      <c r="T2" s="29" t="str">
        <f>IF(S17="Top","Bottom", IF(S17&lt;V17, Q17, T17))</f>
        <v>Bottom</v>
      </c>
      <c r="U2" s="4"/>
      <c r="V2" s="3"/>
      <c r="W2" s="4"/>
      <c r="X2" s="175" t="s">
        <v>40</v>
      </c>
      <c r="Y2" s="75">
        <f>ABS(IF(Z17&lt;AC17,Z17,AC17)+1)</f>
        <v>8</v>
      </c>
      <c r="Z2" s="75" t="str">
        <f>IF(Y2=10,"F"," ")</f>
        <v xml:space="preserve"> </v>
      </c>
      <c r="AA2" s="29" t="str">
        <f>IF(Z17="Top","Bottom", IF(Z17&lt;AC17, X17, AA17))</f>
        <v>Top</v>
      </c>
      <c r="AB2" s="4"/>
      <c r="AC2" s="3"/>
      <c r="AD2" s="75"/>
      <c r="AE2" s="75"/>
      <c r="AF2" s="75"/>
      <c r="AG2" s="75"/>
      <c r="AH2" s="75"/>
      <c r="AI2" s="75"/>
      <c r="AJ2" s="75"/>
      <c r="AK2" s="75"/>
      <c r="AL2" s="75"/>
      <c r="AM2" s="75"/>
      <c r="AN2" s="75"/>
      <c r="AO2" s="75"/>
      <c r="AP2" s="75"/>
      <c r="AQ2" s="75"/>
      <c r="AR2" s="75"/>
    </row>
    <row r="3" spans="1:44" s="174" customFormat="1" ht="18" customHeight="1" x14ac:dyDescent="0.25">
      <c r="A3" s="3"/>
      <c r="B3" s="5">
        <v>1</v>
      </c>
      <c r="C3" s="14" t="s">
        <v>15</v>
      </c>
      <c r="D3" s="79"/>
      <c r="E3" s="15"/>
      <c r="F3" s="16" t="s">
        <v>14</v>
      </c>
      <c r="G3" s="17"/>
      <c r="H3" s="3"/>
      <c r="I3" s="5">
        <v>2</v>
      </c>
      <c r="J3" s="14" t="s">
        <v>15</v>
      </c>
      <c r="K3" s="79"/>
      <c r="L3" s="15"/>
      <c r="M3" s="16" t="s">
        <v>14</v>
      </c>
      <c r="N3" s="17"/>
      <c r="O3" s="3"/>
      <c r="P3" s="5">
        <v>3</v>
      </c>
      <c r="Q3" s="14" t="s">
        <v>15</v>
      </c>
      <c r="R3" s="79"/>
      <c r="S3" s="15"/>
      <c r="T3" s="16" t="s">
        <v>14</v>
      </c>
      <c r="U3" s="17"/>
      <c r="V3" s="3"/>
      <c r="W3" s="5">
        <v>4</v>
      </c>
      <c r="X3" s="14" t="s">
        <v>15</v>
      </c>
      <c r="Y3" s="79"/>
      <c r="Z3" s="15"/>
      <c r="AA3" s="16" t="s">
        <v>14</v>
      </c>
      <c r="AB3" s="17"/>
      <c r="AC3" s="3"/>
      <c r="AD3" s="75"/>
      <c r="AE3" s="75" t="s">
        <v>41</v>
      </c>
      <c r="AF3" s="75"/>
      <c r="AG3" s="75"/>
      <c r="AH3" s="75"/>
      <c r="AI3" s="75"/>
      <c r="AJ3" s="75"/>
      <c r="AK3" s="75"/>
      <c r="AL3" s="24" t="s">
        <v>222</v>
      </c>
      <c r="AM3" s="24"/>
      <c r="AN3" s="24"/>
      <c r="AO3" s="176" t="s">
        <v>43</v>
      </c>
      <c r="AP3" s="75"/>
      <c r="AQ3" s="75"/>
      <c r="AR3" s="75"/>
    </row>
    <row r="4" spans="1:44" s="174" customFormat="1" ht="18" customHeight="1" x14ac:dyDescent="0.25">
      <c r="A4" s="77"/>
      <c r="C4" s="172"/>
      <c r="D4" s="173"/>
      <c r="E4" s="18"/>
      <c r="F4" s="17"/>
      <c r="G4" s="17"/>
      <c r="H4" s="77"/>
      <c r="I4" s="5"/>
      <c r="J4" s="172"/>
      <c r="K4" s="173"/>
      <c r="L4" s="18"/>
      <c r="M4" s="17"/>
      <c r="N4" s="17"/>
      <c r="O4" s="77"/>
      <c r="P4" s="5"/>
      <c r="Q4" s="172"/>
      <c r="R4" s="173"/>
      <c r="S4" s="18"/>
      <c r="T4" s="17"/>
      <c r="U4" s="17"/>
      <c r="V4" s="77"/>
      <c r="W4" s="5"/>
      <c r="X4" s="172"/>
      <c r="Y4" s="173"/>
      <c r="Z4" s="18"/>
      <c r="AA4" s="17"/>
      <c r="AB4" s="17"/>
      <c r="AC4" s="77"/>
      <c r="AD4" s="75">
        <v>1</v>
      </c>
      <c r="AE4" s="76" t="s">
        <v>65</v>
      </c>
      <c r="AF4" s="75"/>
      <c r="AG4" s="75"/>
      <c r="AH4" s="76" t="s">
        <v>76</v>
      </c>
      <c r="AI4" s="75"/>
      <c r="AJ4" s="75"/>
      <c r="AK4" s="75"/>
      <c r="AL4" s="76" t="s">
        <v>76</v>
      </c>
      <c r="AM4" s="30" t="s">
        <v>45</v>
      </c>
      <c r="AN4" s="76" t="s">
        <v>65</v>
      </c>
      <c r="AO4" s="31">
        <v>0.50347222222222221</v>
      </c>
      <c r="AP4" s="75"/>
      <c r="AQ4" s="75"/>
      <c r="AR4" s="75"/>
    </row>
    <row r="5" spans="1:44" s="174" customFormat="1" x14ac:dyDescent="0.25">
      <c r="A5" s="77"/>
      <c r="C5" s="78" t="str">
        <f>AL26</f>
        <v>Bucky Pollick</v>
      </c>
      <c r="D5" s="80">
        <f>SUM(D7:D16)</f>
        <v>12</v>
      </c>
      <c r="E5" s="81" t="s">
        <v>45</v>
      </c>
      <c r="F5" s="82" t="str">
        <f>AN26</f>
        <v>Brandon Tyra</v>
      </c>
      <c r="G5" s="80">
        <f>SUM(G7:G16)</f>
        <v>14</v>
      </c>
      <c r="H5" s="77"/>
      <c r="I5" s="79"/>
      <c r="J5" s="78" t="str">
        <f>AL27</f>
        <v>Mike Beimel</v>
      </c>
      <c r="K5" s="80">
        <f>SUM(K7:K16)</f>
        <v>11</v>
      </c>
      <c r="L5" s="81" t="s">
        <v>45</v>
      </c>
      <c r="M5" s="82" t="str">
        <f>AN27</f>
        <v>Jared Lemin</v>
      </c>
      <c r="N5" s="80">
        <f>SUM(N7:N16)</f>
        <v>15</v>
      </c>
      <c r="O5" s="77"/>
      <c r="P5" s="79"/>
      <c r="Q5" s="78" t="str">
        <f>AL28</f>
        <v>Tyler Daniels</v>
      </c>
      <c r="R5" s="80">
        <f>SUM(R7:R16)</f>
        <v>12</v>
      </c>
      <c r="S5" s="81" t="s">
        <v>45</v>
      </c>
      <c r="T5" s="82" t="str">
        <f>AN28</f>
        <v>Jimmy Brown</v>
      </c>
      <c r="U5" s="80">
        <f>SUM(U7:U16)</f>
        <v>13</v>
      </c>
      <c r="V5" s="77"/>
      <c r="W5" s="79"/>
      <c r="X5" s="78" t="str">
        <f>AL29</f>
        <v>Andrew Bacha</v>
      </c>
      <c r="Y5" s="80">
        <f>SUM(Y7:Y16)</f>
        <v>6</v>
      </c>
      <c r="Z5" s="81" t="s">
        <v>45</v>
      </c>
      <c r="AA5" s="82" t="str">
        <f>AN29</f>
        <v>Will Higginbotham</v>
      </c>
      <c r="AB5" s="80">
        <f>SUM(AB7:AB16)</f>
        <v>13</v>
      </c>
      <c r="AC5" s="77"/>
      <c r="AD5" s="75">
        <v>2</v>
      </c>
      <c r="AE5" s="76" t="s">
        <v>71</v>
      </c>
      <c r="AF5" s="75"/>
      <c r="AG5" s="75"/>
      <c r="AH5" s="76" t="s">
        <v>56</v>
      </c>
      <c r="AI5" s="75"/>
      <c r="AJ5" s="75"/>
      <c r="AK5" s="75"/>
      <c r="AL5" s="76" t="s">
        <v>56</v>
      </c>
      <c r="AM5" s="30" t="s">
        <v>45</v>
      </c>
      <c r="AN5" s="76" t="s">
        <v>71</v>
      </c>
      <c r="AO5" s="31">
        <v>0.56597222222222221</v>
      </c>
      <c r="AP5" s="75"/>
      <c r="AQ5" s="75"/>
      <c r="AR5" s="75"/>
    </row>
    <row r="6" spans="1:44" s="174" customFormat="1" x14ac:dyDescent="0.25">
      <c r="A6" s="77"/>
      <c r="C6" s="79"/>
      <c r="E6" s="32"/>
      <c r="F6" s="79"/>
      <c r="H6" s="77"/>
      <c r="I6" s="79"/>
      <c r="J6" s="79"/>
      <c r="L6" s="32"/>
      <c r="M6" s="79"/>
      <c r="O6" s="77"/>
      <c r="P6" s="79"/>
      <c r="Q6" s="79"/>
      <c r="S6" s="32"/>
      <c r="T6" s="79"/>
      <c r="V6" s="77"/>
      <c r="W6" s="79"/>
      <c r="X6" s="79"/>
      <c r="Z6" s="32"/>
      <c r="AA6" s="79"/>
      <c r="AC6" s="77"/>
      <c r="AD6" s="75">
        <v>3</v>
      </c>
      <c r="AE6" s="33" t="s">
        <v>62</v>
      </c>
      <c r="AF6" s="75"/>
      <c r="AG6" s="75"/>
      <c r="AH6" s="33" t="s">
        <v>44</v>
      </c>
      <c r="AI6" s="75"/>
      <c r="AJ6" s="75"/>
      <c r="AK6" s="75"/>
      <c r="AL6" s="33" t="s">
        <v>44</v>
      </c>
      <c r="AM6" s="34" t="s">
        <v>45</v>
      </c>
      <c r="AN6" s="33" t="s">
        <v>62</v>
      </c>
      <c r="AO6" s="35">
        <v>0.56597222222222221</v>
      </c>
      <c r="AP6" s="75"/>
      <c r="AQ6" s="75"/>
      <c r="AR6" s="75"/>
    </row>
    <row r="7" spans="1:44" s="174" customFormat="1" x14ac:dyDescent="0.25">
      <c r="A7" s="6"/>
      <c r="B7" s="10"/>
      <c r="C7" s="7" t="s">
        <v>51</v>
      </c>
      <c r="D7" s="7">
        <v>0</v>
      </c>
      <c r="E7" s="32"/>
      <c r="F7" s="13" t="s">
        <v>52</v>
      </c>
      <c r="G7" s="10">
        <f>IF(D2&gt;1,1,0)</f>
        <v>1</v>
      </c>
      <c r="H7" s="6"/>
      <c r="I7" s="10"/>
      <c r="J7" s="7" t="s">
        <v>51</v>
      </c>
      <c r="K7" s="7">
        <v>0</v>
      </c>
      <c r="L7" s="32"/>
      <c r="M7" s="13" t="s">
        <v>52</v>
      </c>
      <c r="N7" s="10">
        <f>IF(K2&gt;1,1,0)</f>
        <v>1</v>
      </c>
      <c r="O7" s="6"/>
      <c r="P7" s="10"/>
      <c r="Q7" s="7" t="s">
        <v>51</v>
      </c>
      <c r="R7" s="7">
        <v>0</v>
      </c>
      <c r="S7" s="32"/>
      <c r="T7" s="13" t="s">
        <v>52</v>
      </c>
      <c r="U7" s="10">
        <f>IF(R2&gt;1,1,0)</f>
        <v>1</v>
      </c>
      <c r="V7" s="6"/>
      <c r="W7" s="10"/>
      <c r="X7" s="7" t="s">
        <v>51</v>
      </c>
      <c r="Y7" s="7">
        <v>0</v>
      </c>
      <c r="Z7" s="32"/>
      <c r="AA7" s="13" t="s">
        <v>52</v>
      </c>
      <c r="AB7" s="10">
        <f>IF(Y2&gt;1,1,0)</f>
        <v>1</v>
      </c>
      <c r="AC7" s="6"/>
      <c r="AD7" s="75">
        <v>4</v>
      </c>
      <c r="AE7" s="76" t="s">
        <v>55</v>
      </c>
      <c r="AF7" s="75"/>
      <c r="AG7" s="75"/>
      <c r="AH7" s="76" t="s">
        <v>64</v>
      </c>
      <c r="AI7" s="75"/>
      <c r="AJ7" s="75"/>
      <c r="AK7" s="75"/>
      <c r="AL7" s="76" t="s">
        <v>64</v>
      </c>
      <c r="AM7" s="30" t="s">
        <v>45</v>
      </c>
      <c r="AN7" s="76" t="s">
        <v>55</v>
      </c>
      <c r="AO7" s="31">
        <v>0.56944444444444442</v>
      </c>
      <c r="AP7" s="75"/>
      <c r="AQ7" s="75"/>
      <c r="AR7" s="75"/>
    </row>
    <row r="8" spans="1:44" s="174" customFormat="1" x14ac:dyDescent="0.25">
      <c r="A8" s="6"/>
      <c r="B8" s="8">
        <v>4</v>
      </c>
      <c r="C8" s="25" t="s">
        <v>57</v>
      </c>
      <c r="D8" s="36">
        <f>_xlfn.IFNA(IF(MATCH(C8,$AE$4:$AE$19, 0)&gt;0, $B8), 0)</f>
        <v>4</v>
      </c>
      <c r="E8" s="32">
        <f>COUNTIF($AE$4:$AE$35,C8)</f>
        <v>1</v>
      </c>
      <c r="F8" s="25" t="s">
        <v>62</v>
      </c>
      <c r="G8" s="36">
        <f>_xlfn.IFNA(IF(MATCH(F8,$AE$4:$AE$19, 0)&gt;0, $B8), 0)</f>
        <v>4</v>
      </c>
      <c r="H8" s="37">
        <f>COUNTIF($AE$4:$AE$35,F8)</f>
        <v>1</v>
      </c>
      <c r="I8" s="8">
        <v>4</v>
      </c>
      <c r="J8" s="25" t="s">
        <v>61</v>
      </c>
      <c r="K8" s="36">
        <f>_xlfn.IFNA(IF(MATCH(J8,$AE$4:$AE$19, 0)&gt;0, $B8), 0)</f>
        <v>4</v>
      </c>
      <c r="L8" s="32">
        <f>COUNTIF($AE$4:$AE$35,J8)</f>
        <v>1</v>
      </c>
      <c r="M8" s="25" t="s">
        <v>49</v>
      </c>
      <c r="N8" s="36">
        <f>_xlfn.IFNA(IF(MATCH(M8,$AE$4:$AE$19, 0)&gt;0, $B8), 0)</f>
        <v>4</v>
      </c>
      <c r="O8" s="37">
        <f>COUNTIF($AE$4:$AE$35,M8)</f>
        <v>1</v>
      </c>
      <c r="P8" s="8">
        <v>4</v>
      </c>
      <c r="Q8" s="25" t="s">
        <v>62</v>
      </c>
      <c r="R8" s="36">
        <f>_xlfn.IFNA(IF(MATCH(Q8,$AE$4:$AE$19, 0)&gt;0, $B8), 0)</f>
        <v>4</v>
      </c>
      <c r="S8" s="32">
        <f>COUNTIF($AE$4:$AE$35,Q8)</f>
        <v>1</v>
      </c>
      <c r="T8" s="25" t="s">
        <v>61</v>
      </c>
      <c r="U8" s="36">
        <f>_xlfn.IFNA(IF(MATCH(T8,$AE$4:$AE$19, 0)&gt;0, $B8), 0)</f>
        <v>4</v>
      </c>
      <c r="V8" s="37">
        <f>COUNTIF($AE$4:$AE$35,T8)</f>
        <v>1</v>
      </c>
      <c r="W8" s="8">
        <v>4</v>
      </c>
      <c r="X8" s="25" t="s">
        <v>44</v>
      </c>
      <c r="Y8" s="36">
        <f>_xlfn.IFNA(IF(MATCH(X8,$AE$4:$AE$19, 0)&gt;0, $B8), 0)</f>
        <v>0</v>
      </c>
      <c r="Z8" s="32">
        <f>COUNTIF($AE$4:$AE$35,X8)</f>
        <v>1</v>
      </c>
      <c r="AA8" s="25" t="s">
        <v>61</v>
      </c>
      <c r="AB8" s="36">
        <f>_xlfn.IFNA(IF(MATCH(AA8,$AE$4:$AE$19, 0)&gt;0, $B8), 0)</f>
        <v>4</v>
      </c>
      <c r="AC8" s="37">
        <f>COUNTIF($AE$4:$AE$35,AA8)</f>
        <v>1</v>
      </c>
      <c r="AD8" s="75">
        <v>5</v>
      </c>
      <c r="AE8" s="144" t="s">
        <v>257</v>
      </c>
      <c r="AF8" s="144"/>
      <c r="AG8" s="144"/>
      <c r="AH8" s="144" t="s">
        <v>283</v>
      </c>
      <c r="AI8" s="75"/>
      <c r="AJ8" s="75"/>
      <c r="AK8" s="75"/>
      <c r="AL8" s="76" t="s">
        <v>46</v>
      </c>
      <c r="AM8" s="30" t="s">
        <v>45</v>
      </c>
      <c r="AN8" s="76" t="s">
        <v>47</v>
      </c>
      <c r="AO8" s="31">
        <v>0.56944444444444442</v>
      </c>
      <c r="AP8" s="75"/>
      <c r="AQ8" s="75"/>
      <c r="AR8" s="75"/>
    </row>
    <row r="9" spans="1:44" s="174" customFormat="1" x14ac:dyDescent="0.25">
      <c r="A9" s="6"/>
      <c r="B9" s="8">
        <v>3</v>
      </c>
      <c r="C9" s="25" t="s">
        <v>61</v>
      </c>
      <c r="D9" s="36">
        <f t="shared" ref="D9:D16" si="0">_xlfn.IFNA(IF(MATCH(C9,$AE$4:$AE$19, 0)&gt;0, $B9), 0)</f>
        <v>3</v>
      </c>
      <c r="E9" s="32">
        <f t="shared" ref="E9:E16" si="1">COUNTIF($AE$4:$AE$35,C9)</f>
        <v>1</v>
      </c>
      <c r="F9" s="25" t="s">
        <v>49</v>
      </c>
      <c r="G9" s="36">
        <f t="shared" ref="G9:G16" si="2">_xlfn.IFNA(IF(MATCH(F9,$AE$4:$AE$19, 0)&gt;0, $B9), 0)</f>
        <v>3</v>
      </c>
      <c r="H9" s="37">
        <f t="shared" ref="H9:H16" si="3">COUNTIF($AE$4:$AE$35,F9)</f>
        <v>1</v>
      </c>
      <c r="I9" s="8">
        <v>3</v>
      </c>
      <c r="J9" s="25" t="s">
        <v>44</v>
      </c>
      <c r="K9" s="36">
        <f t="shared" ref="K9:K16" si="4">_xlfn.IFNA(IF(MATCH(J9,$AE$4:$AE$19, 0)&gt;0, $B9), 0)</f>
        <v>0</v>
      </c>
      <c r="L9" s="32">
        <f t="shared" ref="L9:L16" si="5">COUNTIF($AE$4:$AE$35,J9)</f>
        <v>1</v>
      </c>
      <c r="M9" s="25" t="s">
        <v>57</v>
      </c>
      <c r="N9" s="36">
        <f t="shared" ref="N9:N16" si="6">_xlfn.IFNA(IF(MATCH(M9,$AE$4:$AE$19, 0)&gt;0, $B9), 0)</f>
        <v>3</v>
      </c>
      <c r="O9" s="37">
        <f t="shared" ref="O9:O16" si="7">COUNTIF($AE$4:$AE$35,M9)</f>
        <v>1</v>
      </c>
      <c r="P9" s="8">
        <v>3</v>
      </c>
      <c r="Q9" s="25" t="s">
        <v>61</v>
      </c>
      <c r="R9" s="36">
        <f t="shared" ref="R9:R16" si="8">_xlfn.IFNA(IF(MATCH(Q9,$AE$4:$AE$19, 0)&gt;0, $B9), 0)</f>
        <v>3</v>
      </c>
      <c r="S9" s="32">
        <f t="shared" ref="S9:S16" si="9">COUNTIF($AE$4:$AE$35,Q9)</f>
        <v>1</v>
      </c>
      <c r="T9" s="25" t="s">
        <v>44</v>
      </c>
      <c r="U9" s="36">
        <f t="shared" ref="U9:U16" si="10">_xlfn.IFNA(IF(MATCH(T9,$AE$4:$AE$19, 0)&gt;0, $B9), 0)</f>
        <v>0</v>
      </c>
      <c r="V9" s="37">
        <f t="shared" ref="V9:V16" si="11">COUNTIF($AE$4:$AE$35,T9)</f>
        <v>1</v>
      </c>
      <c r="W9" s="8">
        <v>3</v>
      </c>
      <c r="X9" s="25" t="s">
        <v>63</v>
      </c>
      <c r="Y9" s="36">
        <f t="shared" ref="Y9:Y16" si="12">_xlfn.IFNA(IF(MATCH(X9,$AE$4:$AE$19, 0)&gt;0, $B9), 0)</f>
        <v>0</v>
      </c>
      <c r="Z9" s="32">
        <f t="shared" ref="Z9:Z16" si="13">COUNTIF($AE$4:$AE$35,X9)</f>
        <v>1</v>
      </c>
      <c r="AA9" s="25" t="s">
        <v>62</v>
      </c>
      <c r="AB9" s="36">
        <f t="shared" ref="AB9:AB16" si="14">_xlfn.IFNA(IF(MATCH(AA9,$AE$4:$AE$19, 0)&gt;0, $B9), 0)</f>
        <v>3</v>
      </c>
      <c r="AC9" s="37">
        <f t="shared" ref="AC9:AC16" si="15">COUNTIF($AE$4:$AE$35,AA9)</f>
        <v>1</v>
      </c>
      <c r="AD9" s="75">
        <v>6</v>
      </c>
      <c r="AE9" s="33" t="s">
        <v>61</v>
      </c>
      <c r="AF9" s="75"/>
      <c r="AG9" s="75"/>
      <c r="AH9" s="33" t="s">
        <v>68</v>
      </c>
      <c r="AI9" s="75"/>
      <c r="AJ9" s="75"/>
      <c r="AK9" s="75"/>
      <c r="AL9" s="33" t="s">
        <v>61</v>
      </c>
      <c r="AM9" s="34" t="s">
        <v>45</v>
      </c>
      <c r="AN9" s="33" t="s">
        <v>68</v>
      </c>
      <c r="AO9" s="35">
        <v>0.56944444444444442</v>
      </c>
      <c r="AP9" s="75"/>
      <c r="AQ9" s="75"/>
      <c r="AR9" s="75"/>
    </row>
    <row r="10" spans="1:44" s="174" customFormat="1" x14ac:dyDescent="0.25">
      <c r="A10" s="6"/>
      <c r="B10" s="8">
        <v>2</v>
      </c>
      <c r="C10" s="25" t="s">
        <v>44</v>
      </c>
      <c r="D10" s="36">
        <f t="shared" si="0"/>
        <v>0</v>
      </c>
      <c r="E10" s="32">
        <f t="shared" si="1"/>
        <v>1</v>
      </c>
      <c r="F10" s="25" t="s">
        <v>61</v>
      </c>
      <c r="G10" s="36">
        <f t="shared" si="2"/>
        <v>2</v>
      </c>
      <c r="H10" s="37">
        <f t="shared" si="3"/>
        <v>1</v>
      </c>
      <c r="I10" s="8">
        <v>2</v>
      </c>
      <c r="J10" s="25" t="s">
        <v>54</v>
      </c>
      <c r="K10" s="36">
        <f t="shared" si="4"/>
        <v>2</v>
      </c>
      <c r="L10" s="32">
        <f t="shared" si="5"/>
        <v>1</v>
      </c>
      <c r="M10" s="25" t="s">
        <v>61</v>
      </c>
      <c r="N10" s="36">
        <f t="shared" si="6"/>
        <v>2</v>
      </c>
      <c r="O10" s="37">
        <f t="shared" si="7"/>
        <v>1</v>
      </c>
      <c r="P10" s="8">
        <v>2</v>
      </c>
      <c r="Q10" s="25" t="s">
        <v>74</v>
      </c>
      <c r="R10" s="36">
        <f t="shared" si="8"/>
        <v>0</v>
      </c>
      <c r="S10" s="32">
        <f t="shared" si="9"/>
        <v>1</v>
      </c>
      <c r="T10" s="25" t="s">
        <v>69</v>
      </c>
      <c r="U10" s="36">
        <f t="shared" si="10"/>
        <v>0</v>
      </c>
      <c r="V10" s="37">
        <f t="shared" si="11"/>
        <v>1</v>
      </c>
      <c r="W10" s="8">
        <v>2</v>
      </c>
      <c r="X10" s="25" t="s">
        <v>68</v>
      </c>
      <c r="Y10" s="36">
        <f t="shared" si="12"/>
        <v>0</v>
      </c>
      <c r="Z10" s="32">
        <f t="shared" si="13"/>
        <v>0</v>
      </c>
      <c r="AA10" s="25" t="s">
        <v>74</v>
      </c>
      <c r="AB10" s="36">
        <f t="shared" si="14"/>
        <v>0</v>
      </c>
      <c r="AC10" s="37">
        <f t="shared" si="15"/>
        <v>1</v>
      </c>
      <c r="AD10" s="75">
        <v>7</v>
      </c>
      <c r="AE10" s="76" t="s">
        <v>50</v>
      </c>
      <c r="AF10" s="75"/>
      <c r="AG10" s="75"/>
      <c r="AH10" s="76" t="s">
        <v>73</v>
      </c>
      <c r="AI10" s="75"/>
      <c r="AJ10" s="75"/>
      <c r="AK10" s="75"/>
      <c r="AL10" s="76" t="s">
        <v>50</v>
      </c>
      <c r="AM10" s="30" t="s">
        <v>45</v>
      </c>
      <c r="AN10" s="76" t="s">
        <v>73</v>
      </c>
      <c r="AO10" s="31">
        <v>0.59027777777777801</v>
      </c>
      <c r="AP10" s="75"/>
      <c r="AQ10" s="75"/>
      <c r="AR10" s="75"/>
    </row>
    <row r="11" spans="1:44" s="174" customFormat="1" x14ac:dyDescent="0.25">
      <c r="A11" s="6"/>
      <c r="B11" s="8">
        <v>1</v>
      </c>
      <c r="C11" s="25" t="s">
        <v>49</v>
      </c>
      <c r="D11" s="36">
        <f t="shared" si="0"/>
        <v>1</v>
      </c>
      <c r="E11" s="32">
        <f t="shared" si="1"/>
        <v>1</v>
      </c>
      <c r="F11" s="25" t="s">
        <v>74</v>
      </c>
      <c r="G11" s="36">
        <f t="shared" si="2"/>
        <v>0</v>
      </c>
      <c r="H11" s="37">
        <f t="shared" si="3"/>
        <v>1</v>
      </c>
      <c r="I11" s="8">
        <v>1</v>
      </c>
      <c r="J11" s="25" t="s">
        <v>57</v>
      </c>
      <c r="K11" s="36">
        <f t="shared" si="4"/>
        <v>1</v>
      </c>
      <c r="L11" s="32">
        <f t="shared" si="5"/>
        <v>1</v>
      </c>
      <c r="M11" s="25" t="s">
        <v>62</v>
      </c>
      <c r="N11" s="36">
        <f t="shared" si="6"/>
        <v>1</v>
      </c>
      <c r="O11" s="37">
        <f t="shared" si="7"/>
        <v>1</v>
      </c>
      <c r="P11" s="8">
        <v>1</v>
      </c>
      <c r="Q11" s="25" t="s">
        <v>49</v>
      </c>
      <c r="R11" s="36">
        <f t="shared" si="8"/>
        <v>1</v>
      </c>
      <c r="S11" s="32">
        <f t="shared" si="9"/>
        <v>1</v>
      </c>
      <c r="T11" s="25" t="s">
        <v>57</v>
      </c>
      <c r="U11" s="36">
        <f t="shared" si="10"/>
        <v>1</v>
      </c>
      <c r="V11" s="37">
        <f t="shared" si="11"/>
        <v>1</v>
      </c>
      <c r="W11" s="8">
        <v>1</v>
      </c>
      <c r="X11" s="25" t="s">
        <v>69</v>
      </c>
      <c r="Y11" s="36">
        <f t="shared" si="12"/>
        <v>0</v>
      </c>
      <c r="Z11" s="32">
        <f t="shared" si="13"/>
        <v>1</v>
      </c>
      <c r="AA11" s="25" t="s">
        <v>49</v>
      </c>
      <c r="AB11" s="36">
        <f t="shared" si="14"/>
        <v>1</v>
      </c>
      <c r="AC11" s="37">
        <f t="shared" si="15"/>
        <v>1</v>
      </c>
      <c r="AD11" s="75">
        <v>8</v>
      </c>
      <c r="AE11" s="76" t="s">
        <v>58</v>
      </c>
      <c r="AF11" s="75"/>
      <c r="AG11" s="75"/>
      <c r="AH11" s="76" t="s">
        <v>70</v>
      </c>
      <c r="AI11" s="75"/>
      <c r="AJ11" s="75"/>
      <c r="AK11" s="75"/>
      <c r="AL11" s="76" t="s">
        <v>58</v>
      </c>
      <c r="AM11" s="30" t="s">
        <v>45</v>
      </c>
      <c r="AN11" s="76" t="s">
        <v>70</v>
      </c>
      <c r="AO11" s="31">
        <v>0.59027777777777801</v>
      </c>
      <c r="AP11" s="75"/>
      <c r="AQ11" s="75"/>
      <c r="AR11" s="75"/>
    </row>
    <row r="12" spans="1:44" s="174" customFormat="1" x14ac:dyDescent="0.25">
      <c r="A12" s="6"/>
      <c r="B12" s="9">
        <v>4</v>
      </c>
      <c r="C12" s="72" t="s">
        <v>56</v>
      </c>
      <c r="D12" s="36">
        <f t="shared" si="0"/>
        <v>0</v>
      </c>
      <c r="E12" s="32">
        <f t="shared" si="1"/>
        <v>1</v>
      </c>
      <c r="F12" s="72" t="s">
        <v>56</v>
      </c>
      <c r="G12" s="36">
        <f t="shared" si="2"/>
        <v>0</v>
      </c>
      <c r="H12" s="37">
        <f t="shared" si="3"/>
        <v>1</v>
      </c>
      <c r="I12" s="9">
        <v>4</v>
      </c>
      <c r="J12" s="72" t="s">
        <v>47</v>
      </c>
      <c r="K12" s="36">
        <f t="shared" si="4"/>
        <v>0</v>
      </c>
      <c r="L12" s="32">
        <f t="shared" si="5"/>
        <v>0</v>
      </c>
      <c r="M12" s="72" t="s">
        <v>47</v>
      </c>
      <c r="N12" s="36">
        <f t="shared" si="6"/>
        <v>0</v>
      </c>
      <c r="O12" s="37">
        <f t="shared" si="7"/>
        <v>0</v>
      </c>
      <c r="P12" s="9">
        <v>4</v>
      </c>
      <c r="Q12" s="72" t="s">
        <v>56</v>
      </c>
      <c r="R12" s="36">
        <f t="shared" si="8"/>
        <v>0</v>
      </c>
      <c r="S12" s="32">
        <f t="shared" si="9"/>
        <v>1</v>
      </c>
      <c r="T12" s="72" t="s">
        <v>53</v>
      </c>
      <c r="U12" s="36">
        <f t="shared" si="10"/>
        <v>4</v>
      </c>
      <c r="V12" s="37">
        <f t="shared" si="11"/>
        <v>1</v>
      </c>
      <c r="W12" s="9">
        <v>4</v>
      </c>
      <c r="X12" s="73" t="s">
        <v>60</v>
      </c>
      <c r="Y12" s="36">
        <f t="shared" si="12"/>
        <v>0</v>
      </c>
      <c r="Z12" s="32">
        <f t="shared" si="13"/>
        <v>1</v>
      </c>
      <c r="AA12" s="72" t="s">
        <v>60</v>
      </c>
      <c r="AB12" s="36">
        <f t="shared" si="14"/>
        <v>0</v>
      </c>
      <c r="AC12" s="37">
        <f t="shared" si="15"/>
        <v>1</v>
      </c>
      <c r="AD12" s="75">
        <v>9</v>
      </c>
      <c r="AE12" s="76" t="s">
        <v>67</v>
      </c>
      <c r="AF12" s="75"/>
      <c r="AG12" s="75"/>
      <c r="AH12" s="76" t="s">
        <v>48</v>
      </c>
      <c r="AI12" s="75"/>
      <c r="AJ12" s="75"/>
      <c r="AK12" s="75"/>
      <c r="AL12" s="76" t="s">
        <v>48</v>
      </c>
      <c r="AM12" s="30" t="s">
        <v>45</v>
      </c>
      <c r="AN12" s="76" t="s">
        <v>67</v>
      </c>
      <c r="AO12" s="31">
        <v>0.59375</v>
      </c>
      <c r="AP12" s="75"/>
      <c r="AQ12" s="75"/>
      <c r="AR12" s="75"/>
    </row>
    <row r="13" spans="1:44" s="174" customFormat="1" x14ac:dyDescent="0.25">
      <c r="A13" s="6"/>
      <c r="B13" s="9">
        <v>3</v>
      </c>
      <c r="C13" s="72" t="s">
        <v>50</v>
      </c>
      <c r="D13" s="36">
        <f t="shared" si="0"/>
        <v>3</v>
      </c>
      <c r="E13" s="32">
        <f t="shared" si="1"/>
        <v>1</v>
      </c>
      <c r="F13" s="72" t="s">
        <v>65</v>
      </c>
      <c r="G13" s="36">
        <f t="shared" si="2"/>
        <v>3</v>
      </c>
      <c r="H13" s="37">
        <f t="shared" si="3"/>
        <v>1</v>
      </c>
      <c r="I13" s="9">
        <v>3</v>
      </c>
      <c r="J13" s="72" t="s">
        <v>70</v>
      </c>
      <c r="K13" s="36">
        <f t="shared" si="4"/>
        <v>0</v>
      </c>
      <c r="L13" s="32">
        <f t="shared" si="5"/>
        <v>1</v>
      </c>
      <c r="M13" s="72" t="s">
        <v>56</v>
      </c>
      <c r="N13" s="36">
        <f t="shared" si="6"/>
        <v>0</v>
      </c>
      <c r="O13" s="37">
        <f t="shared" si="7"/>
        <v>1</v>
      </c>
      <c r="P13" s="9">
        <v>3</v>
      </c>
      <c r="Q13" s="72" t="s">
        <v>72</v>
      </c>
      <c r="R13" s="36">
        <f t="shared" si="8"/>
        <v>0</v>
      </c>
      <c r="S13" s="32">
        <f t="shared" si="9"/>
        <v>1</v>
      </c>
      <c r="T13" s="72" t="s">
        <v>46</v>
      </c>
      <c r="U13" s="36">
        <f t="shared" si="10"/>
        <v>0</v>
      </c>
      <c r="V13" s="37">
        <f t="shared" si="11"/>
        <v>0</v>
      </c>
      <c r="W13" s="9">
        <v>3</v>
      </c>
      <c r="X13" s="73" t="s">
        <v>50</v>
      </c>
      <c r="Y13" s="36">
        <f t="shared" si="12"/>
        <v>3</v>
      </c>
      <c r="Z13" s="32">
        <f t="shared" si="13"/>
        <v>1</v>
      </c>
      <c r="AA13" s="72" t="s">
        <v>65</v>
      </c>
      <c r="AB13" s="36">
        <f t="shared" si="14"/>
        <v>3</v>
      </c>
      <c r="AC13" s="37">
        <f t="shared" si="15"/>
        <v>1</v>
      </c>
      <c r="AD13" s="75">
        <v>10</v>
      </c>
      <c r="AE13" s="76" t="s">
        <v>53</v>
      </c>
      <c r="AF13" s="75"/>
      <c r="AG13" s="75"/>
      <c r="AH13" s="76" t="s">
        <v>60</v>
      </c>
      <c r="AI13" s="75"/>
      <c r="AJ13" s="75"/>
      <c r="AK13" s="75"/>
      <c r="AL13" s="76" t="s">
        <v>60</v>
      </c>
      <c r="AM13" s="30" t="s">
        <v>45</v>
      </c>
      <c r="AN13" s="76" t="s">
        <v>53</v>
      </c>
      <c r="AO13" s="31">
        <v>0.59722222222222221</v>
      </c>
      <c r="AP13" s="75"/>
      <c r="AQ13" s="75"/>
      <c r="AR13" s="75"/>
    </row>
    <row r="14" spans="1:44" s="174" customFormat="1" x14ac:dyDescent="0.25">
      <c r="A14" s="6"/>
      <c r="B14" s="9">
        <v>2</v>
      </c>
      <c r="C14" s="72" t="s">
        <v>76</v>
      </c>
      <c r="D14" s="36">
        <f t="shared" si="0"/>
        <v>0</v>
      </c>
      <c r="E14" s="32">
        <f t="shared" si="1"/>
        <v>1</v>
      </c>
      <c r="F14" s="72" t="s">
        <v>63</v>
      </c>
      <c r="G14" s="36">
        <f t="shared" si="2"/>
        <v>0</v>
      </c>
      <c r="H14" s="37">
        <f t="shared" si="3"/>
        <v>1</v>
      </c>
      <c r="I14" s="9">
        <v>2</v>
      </c>
      <c r="J14" s="72" t="s">
        <v>71</v>
      </c>
      <c r="K14" s="36">
        <f t="shared" si="4"/>
        <v>2</v>
      </c>
      <c r="L14" s="32">
        <f t="shared" si="5"/>
        <v>1</v>
      </c>
      <c r="M14" s="72" t="s">
        <v>65</v>
      </c>
      <c r="N14" s="36">
        <f t="shared" si="6"/>
        <v>2</v>
      </c>
      <c r="O14" s="37">
        <f t="shared" si="7"/>
        <v>1</v>
      </c>
      <c r="P14" s="9">
        <v>2</v>
      </c>
      <c r="Q14" s="72" t="s">
        <v>53</v>
      </c>
      <c r="R14" s="36">
        <f t="shared" si="8"/>
        <v>2</v>
      </c>
      <c r="S14" s="32">
        <f t="shared" si="9"/>
        <v>1</v>
      </c>
      <c r="T14" s="72" t="s">
        <v>50</v>
      </c>
      <c r="U14" s="36">
        <f t="shared" si="10"/>
        <v>2</v>
      </c>
      <c r="V14" s="37">
        <f t="shared" si="11"/>
        <v>1</v>
      </c>
      <c r="W14" s="9">
        <v>2</v>
      </c>
      <c r="X14" s="73" t="s">
        <v>54</v>
      </c>
      <c r="Y14" s="36">
        <f t="shared" si="12"/>
        <v>2</v>
      </c>
      <c r="Z14" s="32">
        <f t="shared" si="13"/>
        <v>1</v>
      </c>
      <c r="AA14" s="72" t="s">
        <v>74</v>
      </c>
      <c r="AB14" s="36">
        <f t="shared" si="14"/>
        <v>0</v>
      </c>
      <c r="AC14" s="37">
        <f t="shared" si="15"/>
        <v>1</v>
      </c>
      <c r="AD14" s="75">
        <v>11</v>
      </c>
      <c r="AE14" s="33" t="s">
        <v>49</v>
      </c>
      <c r="AF14" s="75"/>
      <c r="AG14" s="75"/>
      <c r="AH14" s="33" t="s">
        <v>69</v>
      </c>
      <c r="AI14" s="75"/>
      <c r="AJ14" s="75"/>
      <c r="AK14" s="75"/>
      <c r="AL14" s="33" t="s">
        <v>49</v>
      </c>
      <c r="AM14" s="34" t="s">
        <v>45</v>
      </c>
      <c r="AN14" s="33" t="s">
        <v>69</v>
      </c>
      <c r="AO14" s="35">
        <v>0.60763888888888895</v>
      </c>
      <c r="AP14" s="75"/>
      <c r="AQ14" s="75"/>
      <c r="AR14" s="75"/>
    </row>
    <row r="15" spans="1:44" s="174" customFormat="1" x14ac:dyDescent="0.25">
      <c r="A15" s="6"/>
      <c r="B15" s="9">
        <v>1</v>
      </c>
      <c r="C15" s="72" t="s">
        <v>44</v>
      </c>
      <c r="D15" s="36">
        <f t="shared" si="0"/>
        <v>0</v>
      </c>
      <c r="E15" s="32">
        <f t="shared" si="1"/>
        <v>1</v>
      </c>
      <c r="F15" s="72" t="s">
        <v>61</v>
      </c>
      <c r="G15" s="36">
        <f t="shared" si="2"/>
        <v>1</v>
      </c>
      <c r="H15" s="37">
        <f t="shared" si="3"/>
        <v>1</v>
      </c>
      <c r="I15" s="9">
        <v>1</v>
      </c>
      <c r="J15" s="72" t="s">
        <v>75</v>
      </c>
      <c r="K15" s="36">
        <f t="shared" si="4"/>
        <v>1</v>
      </c>
      <c r="L15" s="32">
        <f t="shared" si="5"/>
        <v>1</v>
      </c>
      <c r="M15" s="72" t="s">
        <v>75</v>
      </c>
      <c r="N15" s="36">
        <f t="shared" si="6"/>
        <v>1</v>
      </c>
      <c r="O15" s="37">
        <f t="shared" si="7"/>
        <v>1</v>
      </c>
      <c r="P15" s="9">
        <v>1</v>
      </c>
      <c r="Q15" s="72" t="s">
        <v>75</v>
      </c>
      <c r="R15" s="36">
        <f t="shared" si="8"/>
        <v>1</v>
      </c>
      <c r="S15" s="32">
        <f t="shared" si="9"/>
        <v>1</v>
      </c>
      <c r="T15" s="72" t="s">
        <v>54</v>
      </c>
      <c r="U15" s="36">
        <f t="shared" si="10"/>
        <v>1</v>
      </c>
      <c r="V15" s="37">
        <f t="shared" si="11"/>
        <v>1</v>
      </c>
      <c r="W15" s="9">
        <v>1</v>
      </c>
      <c r="X15" s="73" t="s">
        <v>46</v>
      </c>
      <c r="Y15" s="36">
        <f t="shared" si="12"/>
        <v>0</v>
      </c>
      <c r="Z15" s="32">
        <f t="shared" si="13"/>
        <v>0</v>
      </c>
      <c r="AA15" s="72" t="s">
        <v>49</v>
      </c>
      <c r="AB15" s="36">
        <f t="shared" si="14"/>
        <v>1</v>
      </c>
      <c r="AC15" s="37">
        <f t="shared" si="15"/>
        <v>1</v>
      </c>
      <c r="AD15" s="75">
        <v>12</v>
      </c>
      <c r="AE15" s="33" t="s">
        <v>54</v>
      </c>
      <c r="AF15" s="75"/>
      <c r="AG15" s="75"/>
      <c r="AH15" s="33" t="s">
        <v>74</v>
      </c>
      <c r="AI15" s="75"/>
      <c r="AJ15" s="75"/>
      <c r="AK15" s="75"/>
      <c r="AL15" s="33" t="s">
        <v>54</v>
      </c>
      <c r="AM15" s="34" t="s">
        <v>45</v>
      </c>
      <c r="AN15" s="33" t="s">
        <v>74</v>
      </c>
      <c r="AO15" s="35">
        <v>0.63194444444444497</v>
      </c>
      <c r="AP15" s="75"/>
      <c r="AQ15" s="75"/>
      <c r="AR15" s="75"/>
    </row>
    <row r="16" spans="1:44" s="174" customFormat="1" x14ac:dyDescent="0.25">
      <c r="A16" s="6"/>
      <c r="B16" s="9">
        <v>1</v>
      </c>
      <c r="C16" s="72" t="s">
        <v>58</v>
      </c>
      <c r="D16" s="36">
        <f t="shared" si="0"/>
        <v>1</v>
      </c>
      <c r="E16" s="32">
        <f t="shared" si="1"/>
        <v>1</v>
      </c>
      <c r="F16" s="72" t="s">
        <v>74</v>
      </c>
      <c r="G16" s="36">
        <f t="shared" si="2"/>
        <v>0</v>
      </c>
      <c r="H16" s="37">
        <f t="shared" si="3"/>
        <v>1</v>
      </c>
      <c r="I16" s="9">
        <v>1</v>
      </c>
      <c r="J16" s="72" t="s">
        <v>58</v>
      </c>
      <c r="K16" s="36">
        <f t="shared" si="4"/>
        <v>1</v>
      </c>
      <c r="L16" s="32">
        <f t="shared" si="5"/>
        <v>1</v>
      </c>
      <c r="M16" s="72" t="s">
        <v>53</v>
      </c>
      <c r="N16" s="36">
        <f t="shared" si="6"/>
        <v>1</v>
      </c>
      <c r="O16" s="37">
        <f t="shared" si="7"/>
        <v>1</v>
      </c>
      <c r="P16" s="9">
        <v>1</v>
      </c>
      <c r="Q16" s="72" t="s">
        <v>50</v>
      </c>
      <c r="R16" s="36">
        <f t="shared" si="8"/>
        <v>1</v>
      </c>
      <c r="S16" s="32">
        <f t="shared" si="9"/>
        <v>1</v>
      </c>
      <c r="T16" s="72" t="s">
        <v>74</v>
      </c>
      <c r="U16" s="36">
        <f t="shared" si="10"/>
        <v>0</v>
      </c>
      <c r="V16" s="37">
        <f t="shared" si="11"/>
        <v>1</v>
      </c>
      <c r="W16" s="9">
        <v>1</v>
      </c>
      <c r="X16" s="73" t="s">
        <v>75</v>
      </c>
      <c r="Y16" s="36">
        <f t="shared" si="12"/>
        <v>1</v>
      </c>
      <c r="Z16" s="32">
        <f t="shared" si="13"/>
        <v>1</v>
      </c>
      <c r="AA16" s="72" t="s">
        <v>63</v>
      </c>
      <c r="AB16" s="36">
        <f t="shared" si="14"/>
        <v>0</v>
      </c>
      <c r="AC16" s="37">
        <f t="shared" si="15"/>
        <v>1</v>
      </c>
      <c r="AD16" s="75">
        <v>13</v>
      </c>
      <c r="AE16" s="33" t="s">
        <v>57</v>
      </c>
      <c r="AF16" s="75"/>
      <c r="AG16" s="75"/>
      <c r="AH16" s="33" t="s">
        <v>63</v>
      </c>
      <c r="AI16" s="75"/>
      <c r="AJ16" s="75"/>
      <c r="AK16" s="75"/>
      <c r="AL16" s="33" t="s">
        <v>63</v>
      </c>
      <c r="AM16" s="34" t="s">
        <v>45</v>
      </c>
      <c r="AN16" s="33" t="s">
        <v>57</v>
      </c>
      <c r="AO16" s="35">
        <v>0.67013888888888895</v>
      </c>
      <c r="AP16" s="75"/>
      <c r="AQ16" s="75"/>
      <c r="AR16" s="75"/>
    </row>
    <row r="17" spans="1:47" s="174" customFormat="1" x14ac:dyDescent="0.25">
      <c r="A17" s="77"/>
      <c r="B17" s="78"/>
      <c r="C17" s="11" t="s">
        <v>77</v>
      </c>
      <c r="D17" s="11"/>
      <c r="E17" s="11">
        <f>SUM(E6:E16)</f>
        <v>9</v>
      </c>
      <c r="F17" s="28" t="s">
        <v>78</v>
      </c>
      <c r="G17" s="11">
        <f>SUM(G6:G16)</f>
        <v>14</v>
      </c>
      <c r="H17" s="40">
        <f>SUM(H7:H16)</f>
        <v>9</v>
      </c>
      <c r="I17" s="78"/>
      <c r="J17" s="11" t="s">
        <v>77</v>
      </c>
      <c r="K17" s="11"/>
      <c r="L17" s="11">
        <f>SUM(L6:L16)</f>
        <v>8</v>
      </c>
      <c r="M17" s="28" t="s">
        <v>78</v>
      </c>
      <c r="N17" s="11"/>
      <c r="O17" s="40">
        <f>SUM(O7:O16)</f>
        <v>8</v>
      </c>
      <c r="P17" s="78"/>
      <c r="Q17" s="11" t="s">
        <v>77</v>
      </c>
      <c r="R17" s="11"/>
      <c r="S17" s="11">
        <f>SUM(S6:S16)</f>
        <v>9</v>
      </c>
      <c r="T17" s="28" t="s">
        <v>78</v>
      </c>
      <c r="U17" s="11"/>
      <c r="V17" s="40">
        <f>SUM(V7:V16)</f>
        <v>8</v>
      </c>
      <c r="W17" s="78"/>
      <c r="X17" s="11" t="s">
        <v>77</v>
      </c>
      <c r="Y17" s="11"/>
      <c r="Z17" s="11">
        <f>SUM(Z6:Z16)</f>
        <v>7</v>
      </c>
      <c r="AA17" s="28" t="s">
        <v>78</v>
      </c>
      <c r="AB17" s="11"/>
      <c r="AC17" s="40">
        <f>SUM(AC7:AC16)</f>
        <v>9</v>
      </c>
      <c r="AD17" s="75">
        <v>14</v>
      </c>
      <c r="AE17" s="76" t="s">
        <v>75</v>
      </c>
      <c r="AF17" s="75"/>
      <c r="AG17" s="75"/>
      <c r="AH17" s="76" t="s">
        <v>59</v>
      </c>
      <c r="AI17" s="75"/>
      <c r="AJ17" s="75">
        <v>4</v>
      </c>
      <c r="AK17" s="41" t="s">
        <v>80</v>
      </c>
      <c r="AL17" s="76" t="s">
        <v>75</v>
      </c>
      <c r="AM17" s="30" t="s">
        <v>45</v>
      </c>
      <c r="AN17" s="76" t="s">
        <v>59</v>
      </c>
      <c r="AO17" s="31">
        <v>0.67361111111111205</v>
      </c>
      <c r="AP17" s="75"/>
      <c r="AQ17" s="75"/>
      <c r="AR17" s="75"/>
    </row>
    <row r="18" spans="1:47" s="174" customFormat="1" x14ac:dyDescent="0.25">
      <c r="A18" s="6"/>
      <c r="B18" s="78"/>
      <c r="C18" s="12" t="s">
        <v>79</v>
      </c>
      <c r="D18" s="78">
        <v>9</v>
      </c>
      <c r="E18" s="78"/>
      <c r="F18" s="12" t="s">
        <v>79</v>
      </c>
      <c r="G18" s="78">
        <v>9</v>
      </c>
      <c r="H18" s="6"/>
      <c r="I18" s="78"/>
      <c r="J18" s="12" t="s">
        <v>79</v>
      </c>
      <c r="K18" s="78">
        <v>10</v>
      </c>
      <c r="L18" s="78"/>
      <c r="M18" s="12" t="s">
        <v>79</v>
      </c>
      <c r="N18" s="78">
        <v>7</v>
      </c>
      <c r="O18" s="6"/>
      <c r="P18" s="78"/>
      <c r="Q18" s="12" t="s">
        <v>79</v>
      </c>
      <c r="R18" s="78">
        <v>10</v>
      </c>
      <c r="S18" s="78"/>
      <c r="T18" s="12" t="s">
        <v>79</v>
      </c>
      <c r="U18" s="78">
        <v>4</v>
      </c>
      <c r="V18" s="6"/>
      <c r="W18" s="78"/>
      <c r="X18" s="12" t="s">
        <v>79</v>
      </c>
      <c r="Y18" s="78">
        <v>8</v>
      </c>
      <c r="Z18" s="78"/>
      <c r="AA18" s="12" t="s">
        <v>79</v>
      </c>
      <c r="AB18" s="78">
        <v>9</v>
      </c>
      <c r="AC18" s="6"/>
      <c r="AD18" s="75">
        <v>15</v>
      </c>
      <c r="AE18" s="66" t="s">
        <v>216</v>
      </c>
      <c r="AF18" s="75"/>
      <c r="AG18" s="75"/>
      <c r="AH18" s="66" t="s">
        <v>216</v>
      </c>
      <c r="AI18" s="75"/>
      <c r="AJ18" s="75"/>
      <c r="AK18" s="75"/>
      <c r="AL18" s="75"/>
      <c r="AM18" s="75"/>
      <c r="AN18" s="75"/>
      <c r="AO18" s="75"/>
      <c r="AP18" s="75"/>
      <c r="AQ18" s="75"/>
      <c r="AR18" s="75"/>
    </row>
    <row r="19" spans="1:47" s="174" customFormat="1" x14ac:dyDescent="0.2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6"/>
      <c r="AD19" s="75"/>
      <c r="AE19" s="75"/>
      <c r="AF19" s="75"/>
      <c r="AG19" s="75"/>
      <c r="AH19" s="75"/>
      <c r="AI19" s="75"/>
      <c r="AJ19" s="75"/>
      <c r="AK19" s="75"/>
      <c r="AL19" s="75"/>
      <c r="AM19" s="75"/>
      <c r="AN19" s="75"/>
      <c r="AO19" s="75"/>
      <c r="AP19" s="75"/>
      <c r="AQ19" s="75"/>
      <c r="AR19" s="75"/>
    </row>
    <row r="20" spans="1:47" s="174" customFormat="1" ht="17.25" customHeight="1" x14ac:dyDescent="0.25">
      <c r="A20" s="3"/>
      <c r="B20" s="4"/>
      <c r="C20" s="175" t="s">
        <v>40</v>
      </c>
      <c r="D20" s="75">
        <f>ABS(IF(E35&lt;H35,E35,H35)+1)</f>
        <v>8</v>
      </c>
      <c r="E20" s="75" t="str">
        <f>IF(D20=10,"F"," ")</f>
        <v xml:space="preserve"> </v>
      </c>
      <c r="F20" s="29" t="str">
        <f>IF(E35="Top","Bottom", IF(E35&lt;H35, C35, F35))</f>
        <v>Bottom</v>
      </c>
      <c r="G20" s="4"/>
      <c r="H20" s="3"/>
      <c r="I20" s="4"/>
      <c r="J20" s="175" t="s">
        <v>40</v>
      </c>
      <c r="K20" s="75">
        <f>ABS(IF(L35&lt;O35,L35,O35)+1)</f>
        <v>9</v>
      </c>
      <c r="L20" s="75" t="str">
        <f>IF(K20=10,"F"," ")</f>
        <v xml:space="preserve"> </v>
      </c>
      <c r="M20" s="29" t="str">
        <f>IF(L35="Top","Bottom", IF(L35&lt;O35, J35, M35))</f>
        <v>Bottom</v>
      </c>
      <c r="N20" s="4"/>
      <c r="O20" s="3"/>
      <c r="P20" s="4"/>
      <c r="Q20" s="175" t="s">
        <v>40</v>
      </c>
      <c r="R20" s="75">
        <f>ABS(IF(S35&lt;V35,S35,V35)+1)</f>
        <v>8</v>
      </c>
      <c r="S20" s="75" t="str">
        <f>IF(R20=10,"F"," ")</f>
        <v xml:space="preserve"> </v>
      </c>
      <c r="T20" s="29" t="str">
        <f>IF(S35="Top","Bottom", IF(S35&lt;V35, Q35, T35))</f>
        <v>Top</v>
      </c>
      <c r="U20" s="4"/>
      <c r="V20" s="3"/>
      <c r="W20" s="4"/>
      <c r="X20" s="175" t="s">
        <v>40</v>
      </c>
      <c r="Y20" s="75">
        <f>ABS(IF(Z35&lt;AC35,Z35,AC35)+1)</f>
        <v>8</v>
      </c>
      <c r="Z20" s="75" t="str">
        <f>IF(Y20=10,"F"," ")</f>
        <v xml:space="preserve"> </v>
      </c>
      <c r="AA20" s="29" t="str">
        <f>IF(Z35="Top","Bottom", IF(Z35&lt;AC35, X35, AA35))</f>
        <v>Bottom</v>
      </c>
      <c r="AB20" s="4"/>
      <c r="AC20" s="3"/>
      <c r="AD20" s="75"/>
      <c r="AE20" s="28" t="str">
        <f>AH4</f>
        <v>Kansas City</v>
      </c>
      <c r="AF20" s="75"/>
      <c r="AG20" s="75"/>
      <c r="AH20" s="75"/>
      <c r="AI20" s="75"/>
      <c r="AJ20" s="75"/>
      <c r="AK20" s="75"/>
      <c r="AL20" s="75"/>
      <c r="AM20" s="75"/>
      <c r="AN20" s="75"/>
      <c r="AO20" s="75"/>
      <c r="AP20" s="75"/>
      <c r="AQ20" s="75"/>
      <c r="AR20" s="75"/>
    </row>
    <row r="21" spans="1:47" s="174" customFormat="1" ht="18" customHeight="1" x14ac:dyDescent="0.25">
      <c r="A21" s="3"/>
      <c r="B21" s="5">
        <v>5</v>
      </c>
      <c r="C21" s="14" t="s">
        <v>15</v>
      </c>
      <c r="D21" s="79"/>
      <c r="E21" s="15"/>
      <c r="F21" s="16" t="s">
        <v>14</v>
      </c>
      <c r="G21" s="17"/>
      <c r="H21" s="3"/>
      <c r="I21" s="5">
        <v>6</v>
      </c>
      <c r="J21" s="14" t="s">
        <v>15</v>
      </c>
      <c r="K21" s="79"/>
      <c r="L21" s="15"/>
      <c r="M21" s="16" t="s">
        <v>14</v>
      </c>
      <c r="N21" s="17"/>
      <c r="O21" s="3"/>
      <c r="P21" s="5">
        <v>7</v>
      </c>
      <c r="Q21" s="14" t="s">
        <v>15</v>
      </c>
      <c r="R21" s="79"/>
      <c r="S21" s="15"/>
      <c r="T21" s="16" t="s">
        <v>14</v>
      </c>
      <c r="U21" s="17"/>
      <c r="V21" s="3"/>
      <c r="W21" s="5">
        <v>8</v>
      </c>
      <c r="X21" s="14" t="s">
        <v>15</v>
      </c>
      <c r="Y21" s="79"/>
      <c r="Z21" s="15"/>
      <c r="AA21" s="16" t="s">
        <v>14</v>
      </c>
      <c r="AB21" s="17"/>
      <c r="AC21" s="3"/>
      <c r="AD21" s="75"/>
      <c r="AE21" s="28" t="str">
        <f t="shared" ref="AE21:AE35" si="16">AH5</f>
        <v>Atlanta</v>
      </c>
      <c r="AF21" s="75"/>
      <c r="AG21" s="75"/>
      <c r="AH21" s="75"/>
      <c r="AI21" s="75"/>
      <c r="AJ21" s="75"/>
      <c r="AK21" s="75"/>
      <c r="AL21" s="75"/>
      <c r="AM21" s="75"/>
      <c r="AN21" s="75"/>
      <c r="AO21" s="75"/>
      <c r="AP21" s="75"/>
      <c r="AQ21" s="75"/>
      <c r="AR21" s="75"/>
    </row>
    <row r="22" spans="1:47" s="174" customFormat="1" ht="18" customHeight="1" x14ac:dyDescent="0.25">
      <c r="A22" s="77"/>
      <c r="C22" s="177" t="s">
        <v>289</v>
      </c>
      <c r="D22" s="178"/>
      <c r="E22" s="178"/>
      <c r="F22" s="17"/>
      <c r="G22" s="17"/>
      <c r="H22" s="77"/>
      <c r="I22" s="5"/>
      <c r="J22" s="172"/>
      <c r="K22" s="173"/>
      <c r="L22" s="18"/>
      <c r="M22" s="17"/>
      <c r="N22" s="17"/>
      <c r="O22" s="77"/>
      <c r="P22" s="5"/>
      <c r="Q22" s="172"/>
      <c r="R22" s="173"/>
      <c r="S22" s="18"/>
      <c r="T22" s="17"/>
      <c r="U22" s="17"/>
      <c r="V22" s="77"/>
      <c r="W22" s="5"/>
      <c r="X22" s="177" t="s">
        <v>289</v>
      </c>
      <c r="Y22" s="178"/>
      <c r="Z22" s="178"/>
      <c r="AA22" s="17"/>
      <c r="AB22" s="17"/>
      <c r="AC22" s="77"/>
      <c r="AD22" s="75"/>
      <c r="AE22" s="28" t="str">
        <f t="shared" si="16"/>
        <v>Boston</v>
      </c>
      <c r="AF22" s="75"/>
      <c r="AG22" s="75"/>
      <c r="AH22" s="75"/>
      <c r="AI22" s="75"/>
      <c r="AJ22" s="75"/>
      <c r="AK22" s="75"/>
      <c r="AL22" s="75"/>
      <c r="AM22" s="75"/>
      <c r="AN22" s="75"/>
      <c r="AO22" s="75"/>
      <c r="AP22" s="75"/>
      <c r="AQ22" s="75"/>
      <c r="AR22" s="75"/>
    </row>
    <row r="23" spans="1:47" s="174" customFormat="1" x14ac:dyDescent="0.25">
      <c r="A23" s="77"/>
      <c r="C23" s="78" t="str">
        <f>AL30</f>
        <v>Nate Steis</v>
      </c>
      <c r="D23" s="80">
        <f>SUM(D25:D34)</f>
        <v>10</v>
      </c>
      <c r="E23" s="81" t="s">
        <v>45</v>
      </c>
      <c r="F23" s="78" t="str">
        <f>AN30</f>
        <v>Chris Walter</v>
      </c>
      <c r="G23" s="80">
        <f>SUM(G25:G34)</f>
        <v>10</v>
      </c>
      <c r="H23" s="77"/>
      <c r="I23" s="79"/>
      <c r="J23" s="78" t="str">
        <f>AL31</f>
        <v>Cameron Hughes</v>
      </c>
      <c r="K23" s="80">
        <f>SUM(K25:K34)</f>
        <v>9</v>
      </c>
      <c r="L23" s="81" t="s">
        <v>45</v>
      </c>
      <c r="M23" s="82" t="str">
        <f>AN31</f>
        <v>Ken Baum</v>
      </c>
      <c r="N23" s="80">
        <f>SUM(N25:N34)</f>
        <v>15</v>
      </c>
      <c r="O23" s="77"/>
      <c r="P23" s="79"/>
      <c r="Q23" s="78" t="str">
        <f>AL32</f>
        <v>Jake Mercer</v>
      </c>
      <c r="R23" s="80">
        <f>SUM(R25:R34)</f>
        <v>18</v>
      </c>
      <c r="S23" s="81" t="s">
        <v>45</v>
      </c>
      <c r="T23" s="82" t="str">
        <f>AN32</f>
        <v>Ryan Smith</v>
      </c>
      <c r="U23" s="80">
        <f>SUM(U25:U34)</f>
        <v>19</v>
      </c>
      <c r="V23" s="77"/>
      <c r="W23" s="79"/>
      <c r="X23" s="78" t="str">
        <f>AL33</f>
        <v>TJ Stephens</v>
      </c>
      <c r="Y23" s="80">
        <f>SUM(Y25:Y34)</f>
        <v>4</v>
      </c>
      <c r="Z23" s="81" t="s">
        <v>45</v>
      </c>
      <c r="AA23" s="78" t="str">
        <f>AN33</f>
        <v>Scotty Asti</v>
      </c>
      <c r="AB23" s="80">
        <f>SUM(AB25:AB34)</f>
        <v>4</v>
      </c>
      <c r="AC23" s="77"/>
      <c r="AD23" s="75"/>
      <c r="AE23" s="28" t="str">
        <f t="shared" si="16"/>
        <v>Baltimore</v>
      </c>
      <c r="AF23" s="75"/>
      <c r="AG23" s="75"/>
      <c r="AH23" s="75"/>
      <c r="AI23" s="75"/>
      <c r="AJ23" s="75"/>
      <c r="AK23" s="75"/>
      <c r="AL23" s="75"/>
      <c r="AM23" s="75"/>
      <c r="AN23" s="75"/>
      <c r="AO23" s="75"/>
      <c r="AP23" s="75"/>
      <c r="AQ23" s="75"/>
      <c r="AR23" s="75"/>
    </row>
    <row r="24" spans="1:47" s="174" customFormat="1" x14ac:dyDescent="0.25">
      <c r="A24" s="77"/>
      <c r="C24" s="79"/>
      <c r="E24" s="32"/>
      <c r="F24" s="79"/>
      <c r="H24" s="77"/>
      <c r="I24" s="79"/>
      <c r="J24" s="79"/>
      <c r="L24" s="32"/>
      <c r="M24" s="79"/>
      <c r="O24" s="77"/>
      <c r="P24" s="79"/>
      <c r="Q24" s="79"/>
      <c r="S24" s="32"/>
      <c r="T24" s="79"/>
      <c r="V24" s="77"/>
      <c r="W24" s="79"/>
      <c r="X24" s="79"/>
      <c r="Z24" s="32"/>
      <c r="AA24" s="79"/>
      <c r="AC24" s="77"/>
      <c r="AD24" s="75"/>
      <c r="AE24" s="28" t="str">
        <f t="shared" si="16"/>
        <v>August 15th</v>
      </c>
      <c r="AF24" s="75"/>
      <c r="AG24" s="75"/>
      <c r="AH24" s="75"/>
      <c r="AI24" s="75"/>
      <c r="AJ24" s="75"/>
      <c r="AK24" s="75"/>
      <c r="AL24" s="75"/>
      <c r="AM24" s="75"/>
      <c r="AN24" s="75"/>
      <c r="AO24" s="75"/>
      <c r="AP24" s="75"/>
      <c r="AQ24" s="75"/>
      <c r="AR24" s="75"/>
    </row>
    <row r="25" spans="1:47" s="174" customFormat="1" x14ac:dyDescent="0.25">
      <c r="A25" s="6"/>
      <c r="B25" s="10"/>
      <c r="C25" s="7" t="s">
        <v>51</v>
      </c>
      <c r="D25" s="7">
        <v>0</v>
      </c>
      <c r="E25" s="32"/>
      <c r="F25" s="13" t="s">
        <v>52</v>
      </c>
      <c r="G25" s="10">
        <f>IF(D20&gt;1,1,0)</f>
        <v>1</v>
      </c>
      <c r="H25" s="6"/>
      <c r="I25" s="10"/>
      <c r="J25" s="7" t="s">
        <v>51</v>
      </c>
      <c r="K25" s="7">
        <v>0</v>
      </c>
      <c r="L25" s="32"/>
      <c r="M25" s="13" t="s">
        <v>52</v>
      </c>
      <c r="N25" s="10">
        <f>IF(K20&gt;1,1,0)</f>
        <v>1</v>
      </c>
      <c r="O25" s="6"/>
      <c r="P25" s="10"/>
      <c r="Q25" s="7" t="s">
        <v>51</v>
      </c>
      <c r="R25" s="7">
        <v>0</v>
      </c>
      <c r="S25" s="32"/>
      <c r="T25" s="13" t="s">
        <v>52</v>
      </c>
      <c r="U25" s="10">
        <f>IF(R20&gt;1,1,0)</f>
        <v>1</v>
      </c>
      <c r="V25" s="6"/>
      <c r="W25" s="10"/>
      <c r="X25" s="7" t="s">
        <v>51</v>
      </c>
      <c r="Y25" s="7">
        <v>0</v>
      </c>
      <c r="Z25" s="32"/>
      <c r="AA25" s="13" t="s">
        <v>52</v>
      </c>
      <c r="AB25" s="10">
        <f>IF(Y20&gt;1,1,0)</f>
        <v>1</v>
      </c>
      <c r="AC25" s="6"/>
      <c r="AD25" s="75"/>
      <c r="AE25" s="180" t="s">
        <v>72</v>
      </c>
      <c r="AF25" s="75"/>
      <c r="AG25" s="75"/>
      <c r="AH25" s="75"/>
      <c r="AI25" s="75"/>
      <c r="AJ25" s="75"/>
      <c r="AK25" s="75"/>
      <c r="AL25" s="75" t="s">
        <v>81</v>
      </c>
      <c r="AM25" s="75"/>
      <c r="AN25" s="75"/>
      <c r="AO25" s="75"/>
      <c r="AP25" s="75"/>
      <c r="AQ25" s="75"/>
      <c r="AR25" s="75"/>
    </row>
    <row r="26" spans="1:47" s="174" customFormat="1" x14ac:dyDescent="0.25">
      <c r="A26" s="6"/>
      <c r="B26" s="8">
        <v>4</v>
      </c>
      <c r="C26" s="38" t="s">
        <v>62</v>
      </c>
      <c r="D26" s="36">
        <f>_xlfn.IFNA(IF(MATCH(C26,$AE$4:$AE$19, 0)&gt;0, $B26), 0)</f>
        <v>4</v>
      </c>
      <c r="E26" s="32">
        <f>COUNTIF($AE$4:$AE$35,C26)</f>
        <v>1</v>
      </c>
      <c r="F26" s="25" t="s">
        <v>62</v>
      </c>
      <c r="G26" s="36">
        <f>_xlfn.IFNA(IF(MATCH(F26,$AE$4:$AE$19, 0)&gt;0, $B26), 0)</f>
        <v>4</v>
      </c>
      <c r="H26" s="37">
        <f>COUNTIF($AE$4:$AE$35,F26)</f>
        <v>1</v>
      </c>
      <c r="I26" s="8">
        <v>4</v>
      </c>
      <c r="J26" s="25" t="s">
        <v>54</v>
      </c>
      <c r="K26" s="36">
        <f>_xlfn.IFNA(IF(MATCH(J26,$AE$4:$AE$19, 0)&gt;0, $B26), 0)</f>
        <v>4</v>
      </c>
      <c r="L26" s="32">
        <f>COUNTIF($AE$4:$AE$35,J26)</f>
        <v>1</v>
      </c>
      <c r="M26" s="25" t="s">
        <v>62</v>
      </c>
      <c r="N26" s="36">
        <f>_xlfn.IFNA(IF(MATCH(M26,$AE$4:$AE$19, 0)&gt;0, $B26), 0)</f>
        <v>4</v>
      </c>
      <c r="O26" s="37">
        <f>COUNTIF($AE$4:$AE$35,M26)</f>
        <v>1</v>
      </c>
      <c r="P26" s="8">
        <v>4</v>
      </c>
      <c r="Q26" s="25" t="s">
        <v>62</v>
      </c>
      <c r="R26" s="36">
        <f>_xlfn.IFNA(IF(MATCH(Q26,$AE$4:$AE$19, 0)&gt;0, $B26), 0)</f>
        <v>4</v>
      </c>
      <c r="S26" s="32">
        <f>COUNTIF($AE$4:$AE$35,Q26)</f>
        <v>1</v>
      </c>
      <c r="T26" s="25" t="s">
        <v>57</v>
      </c>
      <c r="U26" s="36">
        <f>_xlfn.IFNA(IF(MATCH(T26,$AE$4:$AE$19, 0)&gt;0, $B26), 0)</f>
        <v>4</v>
      </c>
      <c r="V26" s="37">
        <f>COUNTIF($AE$4:$AE$35,T26)</f>
        <v>1</v>
      </c>
      <c r="W26" s="8">
        <v>4</v>
      </c>
      <c r="X26" s="25" t="s">
        <v>68</v>
      </c>
      <c r="Y26" s="36">
        <f>_xlfn.IFNA(IF(MATCH(X26,$AE$4:$AE$19, 0)&gt;0, $B26), 0)</f>
        <v>0</v>
      </c>
      <c r="Z26" s="32">
        <f>COUNTIF($AE$4:$AE$35,X26)</f>
        <v>0</v>
      </c>
      <c r="AA26" s="25" t="s">
        <v>74</v>
      </c>
      <c r="AB26" s="36">
        <f>_xlfn.IFNA(IF(MATCH(AA26,$AE$4:$AE$19, 0)&gt;0, $B26), 0)</f>
        <v>0</v>
      </c>
      <c r="AC26" s="37">
        <f>COUNTIF($AE$4:$AE$35,AA26)</f>
        <v>1</v>
      </c>
      <c r="AD26" s="75"/>
      <c r="AE26" s="180" t="s">
        <v>66</v>
      </c>
      <c r="AF26" s="75"/>
      <c r="AG26" s="75"/>
      <c r="AH26" s="75"/>
      <c r="AI26" s="75"/>
      <c r="AJ26" s="75"/>
      <c r="AK26" s="75">
        <v>1</v>
      </c>
      <c r="AL26" s="75" t="s">
        <v>85</v>
      </c>
      <c r="AM26" s="23" t="s">
        <v>45</v>
      </c>
      <c r="AN26" s="75" t="s">
        <v>92</v>
      </c>
      <c r="AO26" s="75"/>
      <c r="AP26" s="75"/>
      <c r="AQ26" s="75"/>
      <c r="AR26" s="75"/>
    </row>
    <row r="27" spans="1:47" s="174" customFormat="1" x14ac:dyDescent="0.25">
      <c r="A27" s="6"/>
      <c r="B27" s="8">
        <v>3</v>
      </c>
      <c r="C27" s="38" t="s">
        <v>61</v>
      </c>
      <c r="D27" s="36">
        <f t="shared" ref="D27:D34" si="17">_xlfn.IFNA(IF(MATCH(C27,$AE$4:$AE$19, 0)&gt;0, $B27), 0)</f>
        <v>3</v>
      </c>
      <c r="E27" s="32">
        <f t="shared" ref="E27:E34" si="18">COUNTIF($AE$4:$AE$35,C27)</f>
        <v>1</v>
      </c>
      <c r="F27" s="25" t="s">
        <v>74</v>
      </c>
      <c r="G27" s="36">
        <f t="shared" ref="G27:G34" si="19">_xlfn.IFNA(IF(MATCH(F27,$AE$4:$AE$19, 0)&gt;0, $B27), 0)</f>
        <v>0</v>
      </c>
      <c r="H27" s="37">
        <f t="shared" ref="H27:H34" si="20">COUNTIF($AE$4:$AE$35,F27)</f>
        <v>1</v>
      </c>
      <c r="I27" s="8">
        <v>3</v>
      </c>
      <c r="J27" s="25" t="s">
        <v>61</v>
      </c>
      <c r="K27" s="36">
        <f t="shared" ref="K27:K34" si="21">_xlfn.IFNA(IF(MATCH(J27,$AE$4:$AE$19, 0)&gt;0, $B27), 0)</f>
        <v>3</v>
      </c>
      <c r="L27" s="32">
        <f t="shared" ref="L27:L34" si="22">COUNTIF($AE$4:$AE$35,J27)</f>
        <v>1</v>
      </c>
      <c r="M27" s="25" t="s">
        <v>61</v>
      </c>
      <c r="N27" s="36">
        <f t="shared" ref="N27:N34" si="23">_xlfn.IFNA(IF(MATCH(M27,$AE$4:$AE$19, 0)&gt;0, $B27), 0)</f>
        <v>3</v>
      </c>
      <c r="O27" s="37">
        <f t="shared" ref="O27:O34" si="24">COUNTIF($AE$4:$AE$35,M27)</f>
        <v>1</v>
      </c>
      <c r="P27" s="8">
        <v>3</v>
      </c>
      <c r="Q27" s="25" t="s">
        <v>57</v>
      </c>
      <c r="R27" s="36">
        <f t="shared" ref="R27:R34" si="25">_xlfn.IFNA(IF(MATCH(Q27,$AE$4:$AE$19, 0)&gt;0, $B27), 0)</f>
        <v>3</v>
      </c>
      <c r="S27" s="32">
        <f t="shared" ref="S27:S34" si="26">COUNTIF($AE$4:$AE$35,Q27)</f>
        <v>1</v>
      </c>
      <c r="T27" s="25" t="s">
        <v>61</v>
      </c>
      <c r="U27" s="36">
        <f t="shared" ref="U27:U34" si="27">_xlfn.IFNA(IF(MATCH(T27,$AE$4:$AE$19, 0)&gt;0, $B27), 0)</f>
        <v>3</v>
      </c>
      <c r="V27" s="37">
        <f t="shared" ref="V27:V34" si="28">COUNTIF($AE$4:$AE$35,T27)</f>
        <v>1</v>
      </c>
      <c r="W27" s="8">
        <v>3</v>
      </c>
      <c r="X27" s="25" t="s">
        <v>74</v>
      </c>
      <c r="Y27" s="36">
        <f t="shared" ref="Y27:Y34" si="29">_xlfn.IFNA(IF(MATCH(X27,$AE$4:$AE$19, 0)&gt;0, $B27), 0)</f>
        <v>0</v>
      </c>
      <c r="Z27" s="32">
        <f t="shared" ref="Z27:Z34" si="30">COUNTIF($AE$4:$AE$35,X27)</f>
        <v>1</v>
      </c>
      <c r="AA27" s="25" t="s">
        <v>68</v>
      </c>
      <c r="AB27" s="36">
        <f t="shared" ref="AB27:AB34" si="31">_xlfn.IFNA(IF(MATCH(AA27,$AE$4:$AE$19, 0)&gt;0, $B27), 0)</f>
        <v>0</v>
      </c>
      <c r="AC27" s="37">
        <f t="shared" ref="AC27:AC34" si="32">COUNTIF($AE$4:$AE$35,AA27)</f>
        <v>0</v>
      </c>
      <c r="AD27" s="75"/>
      <c r="AE27" s="28" t="str">
        <f t="shared" si="16"/>
        <v>Houston</v>
      </c>
      <c r="AF27" s="75"/>
      <c r="AG27" s="75"/>
      <c r="AH27" s="75"/>
      <c r="AI27" s="75"/>
      <c r="AJ27" s="75"/>
      <c r="AK27" s="75">
        <v>2</v>
      </c>
      <c r="AL27" s="75" t="s">
        <v>88</v>
      </c>
      <c r="AM27" s="23" t="s">
        <v>45</v>
      </c>
      <c r="AN27" s="75" t="s">
        <v>83</v>
      </c>
      <c r="AO27" s="75"/>
      <c r="AP27" s="75"/>
      <c r="AQ27" s="75"/>
      <c r="AR27" s="76"/>
      <c r="AS27" s="30"/>
      <c r="AT27" s="76"/>
      <c r="AU27" s="31"/>
    </row>
    <row r="28" spans="1:47" s="174" customFormat="1" x14ac:dyDescent="0.25">
      <c r="A28" s="6"/>
      <c r="B28" s="8">
        <v>2</v>
      </c>
      <c r="C28" s="38" t="s">
        <v>54</v>
      </c>
      <c r="D28" s="36">
        <f t="shared" si="17"/>
        <v>2</v>
      </c>
      <c r="E28" s="32">
        <f t="shared" si="18"/>
        <v>1</v>
      </c>
      <c r="F28" s="25" t="s">
        <v>69</v>
      </c>
      <c r="G28" s="36">
        <f t="shared" si="19"/>
        <v>0</v>
      </c>
      <c r="H28" s="37">
        <f t="shared" si="20"/>
        <v>1</v>
      </c>
      <c r="I28" s="8">
        <v>2</v>
      </c>
      <c r="J28" s="25" t="s">
        <v>57</v>
      </c>
      <c r="K28" s="36">
        <f t="shared" si="21"/>
        <v>2</v>
      </c>
      <c r="L28" s="32">
        <f t="shared" si="22"/>
        <v>1</v>
      </c>
      <c r="M28" s="25" t="s">
        <v>69</v>
      </c>
      <c r="N28" s="36">
        <f t="shared" si="23"/>
        <v>0</v>
      </c>
      <c r="O28" s="37">
        <f t="shared" si="24"/>
        <v>1</v>
      </c>
      <c r="P28" s="8">
        <v>2</v>
      </c>
      <c r="Q28" s="25" t="s">
        <v>54</v>
      </c>
      <c r="R28" s="36">
        <f t="shared" si="25"/>
        <v>2</v>
      </c>
      <c r="S28" s="32">
        <f t="shared" si="26"/>
        <v>1</v>
      </c>
      <c r="T28" s="25" t="s">
        <v>62</v>
      </c>
      <c r="U28" s="36">
        <f t="shared" si="27"/>
        <v>2</v>
      </c>
      <c r="V28" s="37">
        <f t="shared" si="28"/>
        <v>1</v>
      </c>
      <c r="W28" s="8">
        <v>2</v>
      </c>
      <c r="X28" s="25" t="s">
        <v>63</v>
      </c>
      <c r="Y28" s="36">
        <f t="shared" si="29"/>
        <v>0</v>
      </c>
      <c r="Z28" s="32">
        <f t="shared" si="30"/>
        <v>1</v>
      </c>
      <c r="AA28" s="25" t="s">
        <v>57</v>
      </c>
      <c r="AB28" s="36">
        <f t="shared" si="31"/>
        <v>2</v>
      </c>
      <c r="AC28" s="37">
        <f t="shared" si="32"/>
        <v>1</v>
      </c>
      <c r="AD28" s="75"/>
      <c r="AE28" s="28" t="str">
        <f t="shared" si="16"/>
        <v>Cincinnati</v>
      </c>
      <c r="AF28" s="75"/>
      <c r="AG28" s="75"/>
      <c r="AH28" s="75"/>
      <c r="AI28" s="75"/>
      <c r="AJ28" s="75"/>
      <c r="AK28" s="75">
        <v>3</v>
      </c>
      <c r="AL28" s="75" t="s">
        <v>91</v>
      </c>
      <c r="AM28" s="23" t="s">
        <v>45</v>
      </c>
      <c r="AN28" s="75" t="s">
        <v>90</v>
      </c>
      <c r="AO28" s="75"/>
      <c r="AP28" s="75"/>
      <c r="AQ28" s="75"/>
      <c r="AR28" s="75"/>
    </row>
    <row r="29" spans="1:47" s="174" customFormat="1" x14ac:dyDescent="0.25">
      <c r="A29" s="6"/>
      <c r="B29" s="8">
        <v>1</v>
      </c>
      <c r="C29" s="38" t="s">
        <v>69</v>
      </c>
      <c r="D29" s="36">
        <f t="shared" si="17"/>
        <v>0</v>
      </c>
      <c r="E29" s="32">
        <f t="shared" si="18"/>
        <v>1</v>
      </c>
      <c r="F29" s="25" t="s">
        <v>57</v>
      </c>
      <c r="G29" s="36">
        <f t="shared" si="19"/>
        <v>1</v>
      </c>
      <c r="H29" s="37">
        <f t="shared" si="20"/>
        <v>1</v>
      </c>
      <c r="I29" s="8">
        <v>1</v>
      </c>
      <c r="J29" s="25" t="s">
        <v>44</v>
      </c>
      <c r="K29" s="36">
        <f t="shared" si="21"/>
        <v>0</v>
      </c>
      <c r="L29" s="32">
        <f t="shared" si="22"/>
        <v>1</v>
      </c>
      <c r="M29" s="25" t="s">
        <v>74</v>
      </c>
      <c r="N29" s="36">
        <f t="shared" si="23"/>
        <v>0</v>
      </c>
      <c r="O29" s="37">
        <f t="shared" si="24"/>
        <v>1</v>
      </c>
      <c r="P29" s="8">
        <v>1</v>
      </c>
      <c r="Q29" s="25" t="s">
        <v>68</v>
      </c>
      <c r="R29" s="36">
        <f t="shared" si="25"/>
        <v>0</v>
      </c>
      <c r="S29" s="32">
        <f t="shared" si="26"/>
        <v>0</v>
      </c>
      <c r="T29" s="25" t="s">
        <v>74</v>
      </c>
      <c r="U29" s="36">
        <f t="shared" si="27"/>
        <v>0</v>
      </c>
      <c r="V29" s="37">
        <f t="shared" si="28"/>
        <v>1</v>
      </c>
      <c r="W29" s="8">
        <v>1</v>
      </c>
      <c r="X29" s="25" t="s">
        <v>44</v>
      </c>
      <c r="Y29" s="36">
        <f t="shared" si="29"/>
        <v>0</v>
      </c>
      <c r="Z29" s="32">
        <f t="shared" si="30"/>
        <v>1</v>
      </c>
      <c r="AA29" s="25" t="s">
        <v>44</v>
      </c>
      <c r="AB29" s="36">
        <f t="shared" si="31"/>
        <v>0</v>
      </c>
      <c r="AC29" s="37">
        <f t="shared" si="32"/>
        <v>1</v>
      </c>
      <c r="AD29" s="75"/>
      <c r="AE29" s="28" t="str">
        <f t="shared" si="16"/>
        <v>NY Mets</v>
      </c>
      <c r="AF29" s="75"/>
      <c r="AG29" s="75"/>
      <c r="AH29" s="75"/>
      <c r="AI29" s="75"/>
      <c r="AJ29" s="75"/>
      <c r="AK29" s="75">
        <v>4</v>
      </c>
      <c r="AL29" s="75" t="s">
        <v>86</v>
      </c>
      <c r="AM29" s="23" t="s">
        <v>45</v>
      </c>
      <c r="AN29" s="75" t="s">
        <v>94</v>
      </c>
      <c r="AO29" s="75"/>
      <c r="AP29" s="75"/>
      <c r="AQ29" s="75"/>
      <c r="AR29" s="75"/>
    </row>
    <row r="30" spans="1:47" s="174" customFormat="1" x14ac:dyDescent="0.25">
      <c r="A30" s="6"/>
      <c r="B30" s="9">
        <v>4</v>
      </c>
      <c r="C30" s="74" t="s">
        <v>56</v>
      </c>
      <c r="D30" s="36">
        <f t="shared" si="17"/>
        <v>0</v>
      </c>
      <c r="E30" s="32">
        <f t="shared" si="18"/>
        <v>1</v>
      </c>
      <c r="F30" s="73" t="s">
        <v>55</v>
      </c>
      <c r="G30" s="36">
        <f t="shared" si="19"/>
        <v>4</v>
      </c>
      <c r="H30" s="37">
        <f t="shared" si="20"/>
        <v>1</v>
      </c>
      <c r="I30" s="9">
        <v>4</v>
      </c>
      <c r="J30" s="72" t="s">
        <v>56</v>
      </c>
      <c r="K30" s="36">
        <f t="shared" si="21"/>
        <v>0</v>
      </c>
      <c r="L30" s="32">
        <f t="shared" si="22"/>
        <v>1</v>
      </c>
      <c r="M30" s="72" t="s">
        <v>47</v>
      </c>
      <c r="N30" s="36">
        <f t="shared" si="23"/>
        <v>0</v>
      </c>
      <c r="O30" s="37">
        <f t="shared" si="24"/>
        <v>0</v>
      </c>
      <c r="P30" s="9">
        <v>4</v>
      </c>
      <c r="Q30" s="73" t="s">
        <v>65</v>
      </c>
      <c r="R30" s="36">
        <f t="shared" si="25"/>
        <v>4</v>
      </c>
      <c r="S30" s="32">
        <f t="shared" si="26"/>
        <v>1</v>
      </c>
      <c r="T30" s="72" t="s">
        <v>50</v>
      </c>
      <c r="U30" s="36">
        <f t="shared" si="27"/>
        <v>4</v>
      </c>
      <c r="V30" s="37">
        <f t="shared" si="28"/>
        <v>1</v>
      </c>
      <c r="W30" s="9">
        <v>4</v>
      </c>
      <c r="X30" s="72" t="s">
        <v>47</v>
      </c>
      <c r="Y30" s="36">
        <f t="shared" si="29"/>
        <v>0</v>
      </c>
      <c r="Z30" s="32">
        <f t="shared" si="30"/>
        <v>0</v>
      </c>
      <c r="AA30" s="71" t="s">
        <v>70</v>
      </c>
      <c r="AB30" s="36">
        <f t="shared" si="31"/>
        <v>0</v>
      </c>
      <c r="AC30" s="37">
        <f t="shared" si="32"/>
        <v>1</v>
      </c>
      <c r="AD30" s="75"/>
      <c r="AE30" s="28" t="str">
        <f t="shared" si="16"/>
        <v>Texas</v>
      </c>
      <c r="AF30" s="75"/>
      <c r="AG30" s="75"/>
      <c r="AH30" s="75"/>
      <c r="AI30" s="75"/>
      <c r="AJ30" s="75"/>
      <c r="AK30" s="75">
        <v>5</v>
      </c>
      <c r="AL30" s="75" t="s">
        <v>84</v>
      </c>
      <c r="AM30" s="23" t="s">
        <v>45</v>
      </c>
      <c r="AN30" s="75" t="s">
        <v>89</v>
      </c>
      <c r="AO30" s="75"/>
      <c r="AP30" s="75"/>
      <c r="AQ30" s="75"/>
      <c r="AR30" s="75"/>
    </row>
    <row r="31" spans="1:47" s="174" customFormat="1" x14ac:dyDescent="0.25">
      <c r="A31" s="6"/>
      <c r="B31" s="9">
        <v>3</v>
      </c>
      <c r="C31" s="74" t="s">
        <v>47</v>
      </c>
      <c r="D31" s="36">
        <f t="shared" si="17"/>
        <v>0</v>
      </c>
      <c r="E31" s="32">
        <f t="shared" si="18"/>
        <v>0</v>
      </c>
      <c r="F31" s="73" t="s">
        <v>63</v>
      </c>
      <c r="G31" s="36">
        <f t="shared" si="19"/>
        <v>0</v>
      </c>
      <c r="H31" s="37">
        <f t="shared" si="20"/>
        <v>1</v>
      </c>
      <c r="I31" s="9">
        <v>3</v>
      </c>
      <c r="J31" s="72" t="s">
        <v>47</v>
      </c>
      <c r="K31" s="36">
        <f t="shared" si="21"/>
        <v>0</v>
      </c>
      <c r="L31" s="32">
        <f t="shared" si="22"/>
        <v>0</v>
      </c>
      <c r="M31" s="72" t="s">
        <v>50</v>
      </c>
      <c r="N31" s="36">
        <f t="shared" si="23"/>
        <v>3</v>
      </c>
      <c r="O31" s="37">
        <f t="shared" si="24"/>
        <v>1</v>
      </c>
      <c r="P31" s="9">
        <v>3</v>
      </c>
      <c r="Q31" s="73" t="s">
        <v>57</v>
      </c>
      <c r="R31" s="36">
        <f t="shared" si="25"/>
        <v>3</v>
      </c>
      <c r="S31" s="32">
        <f t="shared" si="26"/>
        <v>1</v>
      </c>
      <c r="T31" s="72" t="s">
        <v>55</v>
      </c>
      <c r="U31" s="36">
        <f t="shared" si="27"/>
        <v>3</v>
      </c>
      <c r="V31" s="37">
        <f t="shared" si="28"/>
        <v>1</v>
      </c>
      <c r="W31" s="9">
        <v>3</v>
      </c>
      <c r="X31" s="72" t="s">
        <v>53</v>
      </c>
      <c r="Y31" s="36">
        <f t="shared" si="29"/>
        <v>3</v>
      </c>
      <c r="Z31" s="32">
        <f t="shared" si="30"/>
        <v>1</v>
      </c>
      <c r="AA31" s="71" t="s">
        <v>60</v>
      </c>
      <c r="AB31" s="36">
        <f>_xlfn.IFNA(IF(MATCH(AA31,$AE$4:$AE$19, 0)&gt;0, $B31), 0)</f>
        <v>0</v>
      </c>
      <c r="AC31" s="37">
        <f>COUNTIF($AE$4:$AE$35,AA31)</f>
        <v>1</v>
      </c>
      <c r="AD31" s="75"/>
      <c r="AE31" s="28" t="str">
        <f t="shared" si="16"/>
        <v>Colorado</v>
      </c>
      <c r="AF31" s="75"/>
      <c r="AG31" s="75"/>
      <c r="AH31" s="75"/>
      <c r="AI31" s="75"/>
      <c r="AJ31" s="75"/>
      <c r="AK31" s="75">
        <v>6</v>
      </c>
      <c r="AL31" s="75" t="s">
        <v>93</v>
      </c>
      <c r="AM31" s="23" t="s">
        <v>45</v>
      </c>
      <c r="AN31" s="75" t="s">
        <v>278</v>
      </c>
      <c r="AO31" s="75"/>
      <c r="AP31" s="75"/>
      <c r="AQ31" s="75"/>
      <c r="AR31" s="75"/>
    </row>
    <row r="32" spans="1:47" s="174" customFormat="1" x14ac:dyDescent="0.25">
      <c r="A32" s="6"/>
      <c r="B32" s="9">
        <v>2</v>
      </c>
      <c r="C32" s="74" t="s">
        <v>63</v>
      </c>
      <c r="D32" s="36">
        <f t="shared" si="17"/>
        <v>0</v>
      </c>
      <c r="E32" s="32">
        <f t="shared" si="18"/>
        <v>1</v>
      </c>
      <c r="F32" s="73" t="s">
        <v>73</v>
      </c>
      <c r="G32" s="36">
        <f t="shared" si="19"/>
        <v>0</v>
      </c>
      <c r="H32" s="37">
        <f t="shared" si="20"/>
        <v>0</v>
      </c>
      <c r="I32" s="9">
        <v>2</v>
      </c>
      <c r="J32" s="72" t="s">
        <v>76</v>
      </c>
      <c r="K32" s="36">
        <f t="shared" si="21"/>
        <v>0</v>
      </c>
      <c r="L32" s="32">
        <f t="shared" si="22"/>
        <v>1</v>
      </c>
      <c r="M32" s="72" t="s">
        <v>61</v>
      </c>
      <c r="N32" s="36">
        <f t="shared" si="23"/>
        <v>2</v>
      </c>
      <c r="O32" s="37">
        <f t="shared" si="24"/>
        <v>1</v>
      </c>
      <c r="P32" s="9">
        <v>2</v>
      </c>
      <c r="Q32" s="73" t="s">
        <v>54</v>
      </c>
      <c r="R32" s="36">
        <f t="shared" si="25"/>
        <v>2</v>
      </c>
      <c r="S32" s="32">
        <f t="shared" si="26"/>
        <v>1</v>
      </c>
      <c r="T32" s="72" t="s">
        <v>75</v>
      </c>
      <c r="U32" s="36">
        <f t="shared" si="27"/>
        <v>2</v>
      </c>
      <c r="V32" s="37">
        <f t="shared" si="28"/>
        <v>1</v>
      </c>
      <c r="W32" s="9">
        <v>2</v>
      </c>
      <c r="X32" s="72" t="s">
        <v>66</v>
      </c>
      <c r="Y32" s="36">
        <f t="shared" si="29"/>
        <v>0</v>
      </c>
      <c r="Z32" s="32">
        <f t="shared" si="30"/>
        <v>1</v>
      </c>
      <c r="AA32" s="71" t="s">
        <v>73</v>
      </c>
      <c r="AB32" s="36">
        <f t="shared" si="31"/>
        <v>0</v>
      </c>
      <c r="AC32" s="37">
        <f t="shared" si="32"/>
        <v>0</v>
      </c>
      <c r="AD32" s="75"/>
      <c r="AE32" s="28" t="str">
        <f t="shared" si="16"/>
        <v>Milwaukee</v>
      </c>
      <c r="AF32" s="75"/>
      <c r="AG32" s="75"/>
      <c r="AH32" s="75"/>
      <c r="AI32" s="75"/>
      <c r="AJ32" s="75"/>
      <c r="AK32" s="75">
        <v>7</v>
      </c>
      <c r="AL32" s="75" t="s">
        <v>95</v>
      </c>
      <c r="AM32" s="23" t="s">
        <v>45</v>
      </c>
      <c r="AN32" s="75" t="s">
        <v>82</v>
      </c>
      <c r="AO32" s="75"/>
      <c r="AP32" s="75"/>
      <c r="AQ32" s="75"/>
      <c r="AR32" s="75"/>
    </row>
    <row r="33" spans="1:44" s="174" customFormat="1" x14ac:dyDescent="0.25">
      <c r="A33" s="6"/>
      <c r="B33" s="9">
        <v>1</v>
      </c>
      <c r="C33" s="74" t="s">
        <v>48</v>
      </c>
      <c r="D33" s="36">
        <f t="shared" si="17"/>
        <v>0</v>
      </c>
      <c r="E33" s="32">
        <f t="shared" si="18"/>
        <v>1</v>
      </c>
      <c r="F33" s="73" t="s">
        <v>76</v>
      </c>
      <c r="G33" s="36">
        <f t="shared" si="19"/>
        <v>0</v>
      </c>
      <c r="H33" s="37">
        <f t="shared" si="20"/>
        <v>1</v>
      </c>
      <c r="I33" s="9">
        <v>1</v>
      </c>
      <c r="J33" s="72" t="s">
        <v>48</v>
      </c>
      <c r="K33" s="36">
        <f t="shared" si="21"/>
        <v>0</v>
      </c>
      <c r="L33" s="32">
        <f t="shared" si="22"/>
        <v>1</v>
      </c>
      <c r="M33" s="72" t="s">
        <v>71</v>
      </c>
      <c r="N33" s="36">
        <f t="shared" si="23"/>
        <v>1</v>
      </c>
      <c r="O33" s="37">
        <f t="shared" si="24"/>
        <v>1</v>
      </c>
      <c r="P33" s="9">
        <v>1</v>
      </c>
      <c r="Q33" s="73" t="s">
        <v>64</v>
      </c>
      <c r="R33" s="36">
        <f t="shared" si="25"/>
        <v>0</v>
      </c>
      <c r="S33" s="32">
        <f t="shared" si="26"/>
        <v>1</v>
      </c>
      <c r="T33" s="72" t="s">
        <v>48</v>
      </c>
      <c r="U33" s="36">
        <f t="shared" si="27"/>
        <v>0</v>
      </c>
      <c r="V33" s="37">
        <f t="shared" si="28"/>
        <v>1</v>
      </c>
      <c r="W33" s="9">
        <v>1</v>
      </c>
      <c r="X33" s="72" t="s">
        <v>71</v>
      </c>
      <c r="Y33" s="36">
        <f t="shared" si="29"/>
        <v>1</v>
      </c>
      <c r="Z33" s="32">
        <f t="shared" si="30"/>
        <v>1</v>
      </c>
      <c r="AA33" s="71" t="s">
        <v>75</v>
      </c>
      <c r="AB33" s="36">
        <f t="shared" si="31"/>
        <v>1</v>
      </c>
      <c r="AC33" s="37">
        <f>COUNTIF($AE$4:$AE$35,AA33)</f>
        <v>1</v>
      </c>
      <c r="AD33" s="75"/>
      <c r="AE33" s="28" t="str">
        <f t="shared" si="16"/>
        <v>San Diego</v>
      </c>
      <c r="AF33" s="75"/>
      <c r="AG33" s="75"/>
      <c r="AH33" s="75"/>
      <c r="AI33" s="75"/>
      <c r="AJ33" s="75"/>
      <c r="AK33" s="75">
        <v>8</v>
      </c>
      <c r="AL33" s="75" t="s">
        <v>256</v>
      </c>
      <c r="AM33" s="23" t="s">
        <v>45</v>
      </c>
      <c r="AN33" s="75" t="s">
        <v>87</v>
      </c>
      <c r="AO33" s="75"/>
      <c r="AP33" s="75"/>
      <c r="AQ33" s="75"/>
      <c r="AR33" s="75"/>
    </row>
    <row r="34" spans="1:44" s="174" customFormat="1" x14ac:dyDescent="0.25">
      <c r="A34" s="6"/>
      <c r="B34" s="9">
        <v>1</v>
      </c>
      <c r="C34" s="74" t="s">
        <v>50</v>
      </c>
      <c r="D34" s="36">
        <f t="shared" si="17"/>
        <v>1</v>
      </c>
      <c r="E34" s="32">
        <f t="shared" si="18"/>
        <v>1</v>
      </c>
      <c r="F34" s="73" t="s">
        <v>68</v>
      </c>
      <c r="G34" s="36">
        <f t="shared" si="19"/>
        <v>0</v>
      </c>
      <c r="H34" s="37">
        <f t="shared" si="20"/>
        <v>0</v>
      </c>
      <c r="I34" s="9">
        <v>1</v>
      </c>
      <c r="J34" s="72" t="s">
        <v>44</v>
      </c>
      <c r="K34" s="36">
        <f t="shared" si="21"/>
        <v>0</v>
      </c>
      <c r="L34" s="32">
        <f t="shared" si="22"/>
        <v>1</v>
      </c>
      <c r="M34" s="72" t="s">
        <v>53</v>
      </c>
      <c r="N34" s="36">
        <f t="shared" si="23"/>
        <v>1</v>
      </c>
      <c r="O34" s="37">
        <f t="shared" si="24"/>
        <v>1</v>
      </c>
      <c r="P34" s="9">
        <v>1</v>
      </c>
      <c r="Q34" s="73" t="s">
        <v>68</v>
      </c>
      <c r="R34" s="36">
        <f t="shared" si="25"/>
        <v>0</v>
      </c>
      <c r="S34" s="32">
        <f t="shared" si="26"/>
        <v>0</v>
      </c>
      <c r="T34" s="72" t="s">
        <v>74</v>
      </c>
      <c r="U34" s="36">
        <f t="shared" si="27"/>
        <v>0</v>
      </c>
      <c r="V34" s="37">
        <f t="shared" si="28"/>
        <v>1</v>
      </c>
      <c r="W34" s="9">
        <v>1</v>
      </c>
      <c r="X34" s="72" t="s">
        <v>44</v>
      </c>
      <c r="Y34" s="36">
        <f t="shared" si="29"/>
        <v>0</v>
      </c>
      <c r="Z34" s="32">
        <f t="shared" si="30"/>
        <v>1</v>
      </c>
      <c r="AA34" s="71" t="s">
        <v>44</v>
      </c>
      <c r="AB34" s="36">
        <f t="shared" si="31"/>
        <v>0</v>
      </c>
      <c r="AC34" s="37">
        <f t="shared" si="32"/>
        <v>1</v>
      </c>
      <c r="AD34" s="75"/>
      <c r="AE34" s="28" t="str">
        <f t="shared" si="16"/>
        <v>------</v>
      </c>
      <c r="AF34" s="75"/>
      <c r="AG34" s="75"/>
      <c r="AH34" s="75"/>
      <c r="AI34" s="75"/>
      <c r="AJ34" s="75"/>
      <c r="AK34" s="75"/>
      <c r="AL34" s="75"/>
      <c r="AM34" s="75"/>
      <c r="AN34" s="75"/>
      <c r="AO34" s="75"/>
      <c r="AP34" s="75"/>
      <c r="AQ34" s="75"/>
      <c r="AR34" s="75"/>
    </row>
    <row r="35" spans="1:44" s="174" customFormat="1" x14ac:dyDescent="0.25">
      <c r="A35" s="77"/>
      <c r="B35" s="78"/>
      <c r="C35" s="11" t="s">
        <v>77</v>
      </c>
      <c r="D35" s="11"/>
      <c r="E35" s="11">
        <f>SUM(E24:E34)</f>
        <v>8</v>
      </c>
      <c r="F35" s="28" t="s">
        <v>78</v>
      </c>
      <c r="G35" s="11">
        <f>SUM(G24:G34)</f>
        <v>10</v>
      </c>
      <c r="H35" s="40">
        <f>SUM(H25:H34)</f>
        <v>7</v>
      </c>
      <c r="I35" s="78"/>
      <c r="J35" s="11" t="s">
        <v>77</v>
      </c>
      <c r="K35" s="11"/>
      <c r="L35" s="11">
        <f>SUM(L24:L34)</f>
        <v>8</v>
      </c>
      <c r="M35" s="28" t="s">
        <v>78</v>
      </c>
      <c r="N35" s="11"/>
      <c r="O35" s="40">
        <f>SUM(O25:O34)</f>
        <v>8</v>
      </c>
      <c r="P35" s="78"/>
      <c r="Q35" s="11" t="s">
        <v>77</v>
      </c>
      <c r="R35" s="11"/>
      <c r="S35" s="11">
        <f>SUM(S24:S34)</f>
        <v>7</v>
      </c>
      <c r="T35" s="28" t="s">
        <v>78</v>
      </c>
      <c r="U35" s="11"/>
      <c r="V35" s="40">
        <f>SUM(V25:V34)</f>
        <v>9</v>
      </c>
      <c r="W35" s="78"/>
      <c r="X35" s="11" t="s">
        <v>77</v>
      </c>
      <c r="Y35" s="11"/>
      <c r="Z35" s="11">
        <f>SUM(Z24:Z34)</f>
        <v>7</v>
      </c>
      <c r="AA35" s="28" t="s">
        <v>78</v>
      </c>
      <c r="AB35" s="11"/>
      <c r="AC35" s="40">
        <f>SUM(AC25:AC34)</f>
        <v>7</v>
      </c>
      <c r="AD35" s="75"/>
      <c r="AE35" s="28">
        <f t="shared" si="16"/>
        <v>0</v>
      </c>
      <c r="AF35" s="75"/>
      <c r="AG35" s="75"/>
      <c r="AH35" s="75"/>
      <c r="AI35" s="75"/>
      <c r="AJ35" s="75"/>
      <c r="AK35" s="75"/>
      <c r="AL35" s="75"/>
      <c r="AM35" s="75"/>
      <c r="AN35" s="75"/>
      <c r="AO35" s="75"/>
      <c r="AP35" s="75"/>
      <c r="AQ35" s="75"/>
      <c r="AR35" s="75"/>
    </row>
    <row r="36" spans="1:44" s="174" customFormat="1" x14ac:dyDescent="0.25">
      <c r="A36" s="6"/>
      <c r="B36" s="78"/>
      <c r="C36" s="12" t="s">
        <v>79</v>
      </c>
      <c r="D36" s="78">
        <v>10</v>
      </c>
      <c r="E36" s="78"/>
      <c r="F36" s="12" t="s">
        <v>79</v>
      </c>
      <c r="G36" s="78">
        <v>7</v>
      </c>
      <c r="H36" s="6"/>
      <c r="I36" s="78"/>
      <c r="J36" s="12" t="s">
        <v>79</v>
      </c>
      <c r="K36" s="78">
        <v>9</v>
      </c>
      <c r="L36" s="78"/>
      <c r="M36" s="12" t="s">
        <v>79</v>
      </c>
      <c r="N36" s="78">
        <v>12</v>
      </c>
      <c r="O36" s="6"/>
      <c r="P36" s="78"/>
      <c r="Q36" s="12" t="s">
        <v>79</v>
      </c>
      <c r="R36" s="78">
        <v>5</v>
      </c>
      <c r="S36" s="78"/>
      <c r="T36" s="12" t="s">
        <v>79</v>
      </c>
      <c r="U36" s="78">
        <v>7</v>
      </c>
      <c r="V36" s="6"/>
      <c r="W36" s="78"/>
      <c r="X36" s="12" t="s">
        <v>79</v>
      </c>
      <c r="Y36" s="78">
        <v>13</v>
      </c>
      <c r="Z36" s="78"/>
      <c r="AA36" s="12" t="s">
        <v>79</v>
      </c>
      <c r="AB36" s="78">
        <v>7</v>
      </c>
      <c r="AC36" s="6"/>
      <c r="AD36" s="75"/>
      <c r="AE36" s="75"/>
      <c r="AF36" s="75"/>
      <c r="AG36" s="75"/>
      <c r="AH36" s="75"/>
      <c r="AI36" s="75"/>
      <c r="AJ36" s="75"/>
      <c r="AK36" s="75"/>
      <c r="AL36" s="75"/>
      <c r="AM36" s="75"/>
      <c r="AN36" s="75"/>
      <c r="AO36" s="75"/>
      <c r="AP36" s="75"/>
      <c r="AQ36" s="75"/>
      <c r="AR36" s="75"/>
    </row>
    <row r="37" spans="1:44" s="174" customFormat="1" x14ac:dyDescent="0.25">
      <c r="A37" s="77"/>
      <c r="B37" s="77"/>
      <c r="C37" s="77"/>
      <c r="D37" s="77"/>
      <c r="E37" s="77"/>
      <c r="F37" s="77"/>
      <c r="G37" s="77"/>
      <c r="H37" s="77"/>
      <c r="I37" s="77"/>
      <c r="J37" s="77"/>
      <c r="K37" s="77"/>
      <c r="L37" s="77"/>
      <c r="M37" s="77"/>
      <c r="N37" s="77"/>
      <c r="O37" s="77"/>
      <c r="P37" s="77"/>
      <c r="Q37" s="77"/>
      <c r="R37" s="77"/>
      <c r="S37" s="77"/>
      <c r="T37" s="77"/>
      <c r="U37" s="77"/>
      <c r="V37" s="6"/>
      <c r="W37" s="77"/>
      <c r="X37" s="77"/>
      <c r="Y37" s="77"/>
      <c r="Z37" s="77"/>
      <c r="AA37" s="77"/>
      <c r="AB37" s="77"/>
      <c r="AC37" s="6"/>
      <c r="AD37" s="75"/>
      <c r="AE37" s="75"/>
      <c r="AF37" s="75"/>
      <c r="AG37" s="75"/>
      <c r="AH37" s="75"/>
      <c r="AI37" s="75"/>
      <c r="AJ37" s="75"/>
      <c r="AK37" s="75"/>
      <c r="AL37" s="75"/>
      <c r="AM37" s="75"/>
      <c r="AN37" s="75"/>
      <c r="AO37" s="75"/>
      <c r="AP37" s="75"/>
      <c r="AQ37" s="75"/>
      <c r="AR37" s="75"/>
    </row>
  </sheetData>
  <conditionalFormatting sqref="A1:AN1 A37:AR37 G8:G16 N8:N16 U8:U16 AB8:AB16 G26:G34 N26:N34 U26:U34 AA26:AB34 C18:AC19 I8:I17 W8:W17 P8:P17 A36:AD36 A26:B35 I26:I35 W26:W35 P26:P35 AB20:AC20 A8:B20 G20:I20 N20:P20 U20:W20 A2:B2 AB2:AN2 G2:I2 N2:P2 U2:W2 AK18:AR26 AO1:AO2 A3:AJ3 A21:AC21 AF19:AJ36 AK3:AK16 AP1:AR17 D26:D34 R8:R16 R26:R34 Y8:Y16 K26:K34 D8:D16 K8:K16 Y26:Y34 AK28:AR36 AK27:AQ27 A4:AD4 AD8:AD35 AF17:AG17 AI4:AJ18 A6:AD7 A5:E5 AB5:AD5 A24:AC25 A22:B23 AA22:AC23">
    <cfRule type="cellIs" dxfId="605" priority="381" operator="equal">
      <formula>"Home"</formula>
    </cfRule>
    <cfRule type="cellIs" dxfId="604" priority="382" operator="equal">
      <formula>"Away"</formula>
    </cfRule>
  </conditionalFormatting>
  <conditionalFormatting sqref="X20 Q20 J20">
    <cfRule type="cellIs" dxfId="603" priority="380" operator="equal">
      <formula>"Need Picks"</formula>
    </cfRule>
  </conditionalFormatting>
  <conditionalFormatting sqref="X20 Q20 J20">
    <cfRule type="cellIs" dxfId="602" priority="378" operator="equal">
      <formula>"Home"</formula>
    </cfRule>
    <cfRule type="cellIs" dxfId="601" priority="379" operator="equal">
      <formula>"Away"</formula>
    </cfRule>
  </conditionalFormatting>
  <conditionalFormatting sqref="Z20 S20 L20">
    <cfRule type="cellIs" dxfId="600" priority="377" operator="equal">
      <formula>"F"</formula>
    </cfRule>
  </conditionalFormatting>
  <conditionalFormatting sqref="C20">
    <cfRule type="cellIs" dxfId="599" priority="376" operator="equal">
      <formula>"Need Picks"</formula>
    </cfRule>
  </conditionalFormatting>
  <conditionalFormatting sqref="C20">
    <cfRule type="cellIs" dxfId="598" priority="374" operator="equal">
      <formula>"Home"</formula>
    </cfRule>
    <cfRule type="cellIs" dxfId="597" priority="375" operator="equal">
      <formula>"Away"</formula>
    </cfRule>
  </conditionalFormatting>
  <conditionalFormatting sqref="E20">
    <cfRule type="cellIs" dxfId="596" priority="373" operator="equal">
      <formula>"F"</formula>
    </cfRule>
  </conditionalFormatting>
  <conditionalFormatting sqref="X2 Q2 J2">
    <cfRule type="cellIs" dxfId="595" priority="372" operator="equal">
      <formula>"Need Picks"</formula>
    </cfRule>
  </conditionalFormatting>
  <conditionalFormatting sqref="X2 Q2 J2">
    <cfRule type="cellIs" dxfId="594" priority="370" operator="equal">
      <formula>"Home"</formula>
    </cfRule>
    <cfRule type="cellIs" dxfId="593" priority="371" operator="equal">
      <formula>"Away"</formula>
    </cfRule>
  </conditionalFormatting>
  <conditionalFormatting sqref="Z2 S2 L2">
    <cfRule type="cellIs" dxfId="592" priority="369" operator="equal">
      <formula>"F"</formula>
    </cfRule>
  </conditionalFormatting>
  <conditionalFormatting sqref="C2">
    <cfRule type="cellIs" dxfId="591" priority="368" operator="equal">
      <formula>"Need Picks"</formula>
    </cfRule>
  </conditionalFormatting>
  <conditionalFormatting sqref="C2">
    <cfRule type="cellIs" dxfId="590" priority="366" operator="equal">
      <formula>"Home"</formula>
    </cfRule>
    <cfRule type="cellIs" dxfId="589" priority="367" operator="equal">
      <formula>"Away"</formula>
    </cfRule>
  </conditionalFormatting>
  <conditionalFormatting sqref="E2">
    <cfRule type="cellIs" dxfId="588" priority="365" operator="equal">
      <formula>"F"</formula>
    </cfRule>
  </conditionalFormatting>
  <conditionalFormatting sqref="AE19:AE24 AE27:AE36">
    <cfRule type="cellIs" dxfId="587" priority="363" operator="equal">
      <formula>"Home"</formula>
    </cfRule>
    <cfRule type="cellIs" dxfId="586" priority="364" operator="equal">
      <formula>"Away"</formula>
    </cfRule>
  </conditionalFormatting>
  <conditionalFormatting sqref="AL4">
    <cfRule type="containsText" dxfId="585" priority="362" stopIfTrue="1" operator="containsText" text="Week">
      <formula>NOT(ISERROR(SEARCH("Week",AL4)))</formula>
    </cfRule>
  </conditionalFormatting>
  <conditionalFormatting sqref="AL4">
    <cfRule type="containsText" dxfId="584" priority="359" stopIfTrue="1" operator="containsText" text="day">
      <formula>NOT(ISERROR(SEARCH("day",AL4)))</formula>
    </cfRule>
    <cfRule type="containsText" dxfId="583" priority="360" stopIfTrue="1" operator="containsText" text="Week">
      <formula>NOT(ISERROR(SEARCH("Week",AL4)))</formula>
    </cfRule>
    <cfRule type="containsText" dxfId="582" priority="361" stopIfTrue="1" operator="containsText" text="2018">
      <formula>NOT(ISERROR(SEARCH("2018",AL4)))</formula>
    </cfRule>
  </conditionalFormatting>
  <conditionalFormatting sqref="AN4">
    <cfRule type="containsText" dxfId="581" priority="358" stopIfTrue="1" operator="containsText" text="Week">
      <formula>NOT(ISERROR(SEARCH("Week",AN4)))</formula>
    </cfRule>
  </conditionalFormatting>
  <conditionalFormatting sqref="AN4">
    <cfRule type="containsText" dxfId="580" priority="355" stopIfTrue="1" operator="containsText" text="day">
      <formula>NOT(ISERROR(SEARCH("day",AN4)))</formula>
    </cfRule>
    <cfRule type="containsText" dxfId="579" priority="356" stopIfTrue="1" operator="containsText" text="Week">
      <formula>NOT(ISERROR(SEARCH("Week",AN4)))</formula>
    </cfRule>
    <cfRule type="containsText" dxfId="578" priority="357" stopIfTrue="1" operator="containsText" text="2018">
      <formula>NOT(ISERROR(SEARCH("2018",AN4)))</formula>
    </cfRule>
  </conditionalFormatting>
  <conditionalFormatting sqref="AN5">
    <cfRule type="containsText" dxfId="577" priority="354" stopIfTrue="1" operator="containsText" text="Week">
      <formula>NOT(ISERROR(SEARCH("Week",AN5)))</formula>
    </cfRule>
  </conditionalFormatting>
  <conditionalFormatting sqref="AN5">
    <cfRule type="containsText" dxfId="576" priority="351" stopIfTrue="1" operator="containsText" text="day">
      <formula>NOT(ISERROR(SEARCH("day",AN5)))</formula>
    </cfRule>
    <cfRule type="containsText" dxfId="575" priority="352" stopIfTrue="1" operator="containsText" text="Week">
      <formula>NOT(ISERROR(SEARCH("Week",AN5)))</formula>
    </cfRule>
    <cfRule type="containsText" dxfId="574" priority="353" stopIfTrue="1" operator="containsText" text="2018">
      <formula>NOT(ISERROR(SEARCH("2018",AN5)))</formula>
    </cfRule>
  </conditionalFormatting>
  <conditionalFormatting sqref="AN5">
    <cfRule type="containsText" dxfId="573" priority="350" stopIfTrue="1" operator="containsText" text="Week">
      <formula>NOT(ISERROR(SEARCH("Week",AN5)))</formula>
    </cfRule>
  </conditionalFormatting>
  <conditionalFormatting sqref="AN5">
    <cfRule type="containsText" dxfId="572" priority="347" stopIfTrue="1" operator="containsText" text="day">
      <formula>NOT(ISERROR(SEARCH("day",AN5)))</formula>
    </cfRule>
    <cfRule type="containsText" dxfId="571" priority="348" stopIfTrue="1" operator="containsText" text="Week">
      <formula>NOT(ISERROR(SEARCH("Week",AN5)))</formula>
    </cfRule>
    <cfRule type="containsText" dxfId="570" priority="349" stopIfTrue="1" operator="containsText" text="2018">
      <formula>NOT(ISERROR(SEARCH("2018",AN5)))</formula>
    </cfRule>
  </conditionalFormatting>
  <conditionalFormatting sqref="AL5">
    <cfRule type="containsText" dxfId="569" priority="346" stopIfTrue="1" operator="containsText" text="Week">
      <formula>NOT(ISERROR(SEARCH("Week",AL5)))</formula>
    </cfRule>
  </conditionalFormatting>
  <conditionalFormatting sqref="AL5">
    <cfRule type="containsText" dxfId="568" priority="343" stopIfTrue="1" operator="containsText" text="day">
      <formula>NOT(ISERROR(SEARCH("day",AL5)))</formula>
    </cfRule>
    <cfRule type="containsText" dxfId="567" priority="344" stopIfTrue="1" operator="containsText" text="Week">
      <formula>NOT(ISERROR(SEARCH("Week",AL5)))</formula>
    </cfRule>
    <cfRule type="containsText" dxfId="566" priority="345" stopIfTrue="1" operator="containsText" text="2018">
      <formula>NOT(ISERROR(SEARCH("2018",AL5)))</formula>
    </cfRule>
  </conditionalFormatting>
  <conditionalFormatting sqref="AL5">
    <cfRule type="containsText" dxfId="565" priority="342" stopIfTrue="1" operator="containsText" text="Week">
      <formula>NOT(ISERROR(SEARCH("Week",AL5)))</formula>
    </cfRule>
  </conditionalFormatting>
  <conditionalFormatting sqref="AL5">
    <cfRule type="containsText" dxfId="564" priority="339" stopIfTrue="1" operator="containsText" text="day">
      <formula>NOT(ISERROR(SEARCH("day",AL5)))</formula>
    </cfRule>
    <cfRule type="containsText" dxfId="563" priority="340" stopIfTrue="1" operator="containsText" text="Week">
      <formula>NOT(ISERROR(SEARCH("Week",AL5)))</formula>
    </cfRule>
    <cfRule type="containsText" dxfId="562" priority="341" stopIfTrue="1" operator="containsText" text="2018">
      <formula>NOT(ISERROR(SEARCH("2018",AL5)))</formula>
    </cfRule>
  </conditionalFormatting>
  <conditionalFormatting sqref="AL6">
    <cfRule type="containsText" dxfId="561" priority="338" stopIfTrue="1" operator="containsText" text="Week">
      <formula>NOT(ISERROR(SEARCH("Week",AL6)))</formula>
    </cfRule>
  </conditionalFormatting>
  <conditionalFormatting sqref="AL6">
    <cfRule type="containsText" dxfId="560" priority="335" stopIfTrue="1" operator="containsText" text="day">
      <formula>NOT(ISERROR(SEARCH("day",AL6)))</formula>
    </cfRule>
    <cfRule type="containsText" dxfId="559" priority="336" stopIfTrue="1" operator="containsText" text="Week">
      <formula>NOT(ISERROR(SEARCH("Week",AL6)))</formula>
    </cfRule>
    <cfRule type="containsText" dxfId="558" priority="337" stopIfTrue="1" operator="containsText" text="2018">
      <formula>NOT(ISERROR(SEARCH("2018",AL6)))</formula>
    </cfRule>
  </conditionalFormatting>
  <conditionalFormatting sqref="AN6">
    <cfRule type="containsText" dxfId="557" priority="334" stopIfTrue="1" operator="containsText" text="Week">
      <formula>NOT(ISERROR(SEARCH("Week",AN6)))</formula>
    </cfRule>
  </conditionalFormatting>
  <conditionalFormatting sqref="AN6">
    <cfRule type="containsText" dxfId="556" priority="331" stopIfTrue="1" operator="containsText" text="day">
      <formula>NOT(ISERROR(SEARCH("day",AN6)))</formula>
    </cfRule>
    <cfRule type="containsText" dxfId="555" priority="332" stopIfTrue="1" operator="containsText" text="Week">
      <formula>NOT(ISERROR(SEARCH("Week",AN6)))</formula>
    </cfRule>
    <cfRule type="containsText" dxfId="554" priority="333" stopIfTrue="1" operator="containsText" text="2018">
      <formula>NOT(ISERROR(SEARCH("2018",AN6)))</formula>
    </cfRule>
  </conditionalFormatting>
  <conditionalFormatting sqref="AN6">
    <cfRule type="containsText" dxfId="553" priority="330" stopIfTrue="1" operator="containsText" text="Week">
      <formula>NOT(ISERROR(SEARCH("Week",AN6)))</formula>
    </cfRule>
  </conditionalFormatting>
  <conditionalFormatting sqref="AN6">
    <cfRule type="containsText" dxfId="552" priority="327" stopIfTrue="1" operator="containsText" text="day">
      <formula>NOT(ISERROR(SEARCH("day",AN6)))</formula>
    </cfRule>
    <cfRule type="containsText" dxfId="551" priority="328" stopIfTrue="1" operator="containsText" text="Week">
      <formula>NOT(ISERROR(SEARCH("Week",AN6)))</formula>
    </cfRule>
    <cfRule type="containsText" dxfId="550" priority="329" stopIfTrue="1" operator="containsText" text="2018">
      <formula>NOT(ISERROR(SEARCH("2018",AN6)))</formula>
    </cfRule>
  </conditionalFormatting>
  <conditionalFormatting sqref="AN6">
    <cfRule type="containsText" dxfId="549" priority="326" stopIfTrue="1" operator="containsText" text="Week">
      <formula>NOT(ISERROR(SEARCH("Week",AN6)))</formula>
    </cfRule>
  </conditionalFormatting>
  <conditionalFormatting sqref="AN6">
    <cfRule type="containsText" dxfId="548" priority="323" stopIfTrue="1" operator="containsText" text="day">
      <formula>NOT(ISERROR(SEARCH("day",AN6)))</formula>
    </cfRule>
    <cfRule type="containsText" dxfId="547" priority="324" stopIfTrue="1" operator="containsText" text="Week">
      <formula>NOT(ISERROR(SEARCH("Week",AN6)))</formula>
    </cfRule>
    <cfRule type="containsText" dxfId="546" priority="325" stopIfTrue="1" operator="containsText" text="2018">
      <formula>NOT(ISERROR(SEARCH("2018",AN6)))</formula>
    </cfRule>
  </conditionalFormatting>
  <conditionalFormatting sqref="AL6">
    <cfRule type="containsText" dxfId="545" priority="322" stopIfTrue="1" operator="containsText" text="Week">
      <formula>NOT(ISERROR(SEARCH("Week",AL6)))</formula>
    </cfRule>
  </conditionalFormatting>
  <conditionalFormatting sqref="AL6">
    <cfRule type="containsText" dxfId="544" priority="319" stopIfTrue="1" operator="containsText" text="day">
      <formula>NOT(ISERROR(SEARCH("day",AL6)))</formula>
    </cfRule>
    <cfRule type="containsText" dxfId="543" priority="320" stopIfTrue="1" operator="containsText" text="Week">
      <formula>NOT(ISERROR(SEARCH("Week",AL6)))</formula>
    </cfRule>
    <cfRule type="containsText" dxfId="542" priority="321" stopIfTrue="1" operator="containsText" text="2018">
      <formula>NOT(ISERROR(SEARCH("2018",AL6)))</formula>
    </cfRule>
  </conditionalFormatting>
  <conditionalFormatting sqref="AL7">
    <cfRule type="containsText" dxfId="541" priority="318" stopIfTrue="1" operator="containsText" text="Week">
      <formula>NOT(ISERROR(SEARCH("Week",AL7)))</formula>
    </cfRule>
  </conditionalFormatting>
  <conditionalFormatting sqref="AL7">
    <cfRule type="containsText" dxfId="540" priority="315" stopIfTrue="1" operator="containsText" text="day">
      <formula>NOT(ISERROR(SEARCH("day",AL7)))</formula>
    </cfRule>
    <cfRule type="containsText" dxfId="539" priority="316" stopIfTrue="1" operator="containsText" text="Week">
      <formula>NOT(ISERROR(SEARCH("Week",AL7)))</formula>
    </cfRule>
    <cfRule type="containsText" dxfId="538" priority="317" stopIfTrue="1" operator="containsText" text="2018">
      <formula>NOT(ISERROR(SEARCH("2018",AL7)))</formula>
    </cfRule>
  </conditionalFormatting>
  <conditionalFormatting sqref="AL7">
    <cfRule type="containsText" dxfId="537" priority="314" stopIfTrue="1" operator="containsText" text="Week">
      <formula>NOT(ISERROR(SEARCH("Week",AL7)))</formula>
    </cfRule>
  </conditionalFormatting>
  <conditionalFormatting sqref="AL7">
    <cfRule type="containsText" dxfId="536" priority="311" stopIfTrue="1" operator="containsText" text="day">
      <formula>NOT(ISERROR(SEARCH("day",AL7)))</formula>
    </cfRule>
    <cfRule type="containsText" dxfId="535" priority="312" stopIfTrue="1" operator="containsText" text="Week">
      <formula>NOT(ISERROR(SEARCH("Week",AL7)))</formula>
    </cfRule>
    <cfRule type="containsText" dxfId="534" priority="313" stopIfTrue="1" operator="containsText" text="2018">
      <formula>NOT(ISERROR(SEARCH("2018",AL7)))</formula>
    </cfRule>
  </conditionalFormatting>
  <conditionalFormatting sqref="AL7">
    <cfRule type="containsText" dxfId="533" priority="310" stopIfTrue="1" operator="containsText" text="Week">
      <formula>NOT(ISERROR(SEARCH("Week",AL7)))</formula>
    </cfRule>
  </conditionalFormatting>
  <conditionalFormatting sqref="AL7">
    <cfRule type="containsText" dxfId="532" priority="307" stopIfTrue="1" operator="containsText" text="day">
      <formula>NOT(ISERROR(SEARCH("day",AL7)))</formula>
    </cfRule>
    <cfRule type="containsText" dxfId="531" priority="308" stopIfTrue="1" operator="containsText" text="Week">
      <formula>NOT(ISERROR(SEARCH("Week",AL7)))</formula>
    </cfRule>
    <cfRule type="containsText" dxfId="530" priority="309" stopIfTrue="1" operator="containsText" text="2018">
      <formula>NOT(ISERROR(SEARCH("2018",AL7)))</formula>
    </cfRule>
  </conditionalFormatting>
  <conditionalFormatting sqref="AN7">
    <cfRule type="containsText" dxfId="529" priority="306" stopIfTrue="1" operator="containsText" text="Week">
      <formula>NOT(ISERROR(SEARCH("Week",AN7)))</formula>
    </cfRule>
  </conditionalFormatting>
  <conditionalFormatting sqref="AN7">
    <cfRule type="containsText" dxfId="528" priority="303" stopIfTrue="1" operator="containsText" text="day">
      <formula>NOT(ISERROR(SEARCH("day",AN7)))</formula>
    </cfRule>
    <cfRule type="containsText" dxfId="527" priority="304" stopIfTrue="1" operator="containsText" text="Week">
      <formula>NOT(ISERROR(SEARCH("Week",AN7)))</formula>
    </cfRule>
    <cfRule type="containsText" dxfId="526" priority="305" stopIfTrue="1" operator="containsText" text="2018">
      <formula>NOT(ISERROR(SEARCH("2018",AN7)))</formula>
    </cfRule>
  </conditionalFormatting>
  <conditionalFormatting sqref="AN7">
    <cfRule type="containsText" dxfId="525" priority="302" stopIfTrue="1" operator="containsText" text="Week">
      <formula>NOT(ISERROR(SEARCH("Week",AN7)))</formula>
    </cfRule>
  </conditionalFormatting>
  <conditionalFormatting sqref="AN7">
    <cfRule type="containsText" dxfId="524" priority="299" stopIfTrue="1" operator="containsText" text="day">
      <formula>NOT(ISERROR(SEARCH("day",AN7)))</formula>
    </cfRule>
    <cfRule type="containsText" dxfId="523" priority="300" stopIfTrue="1" operator="containsText" text="Week">
      <formula>NOT(ISERROR(SEARCH("Week",AN7)))</formula>
    </cfRule>
    <cfRule type="containsText" dxfId="522" priority="301" stopIfTrue="1" operator="containsText" text="2018">
      <formula>NOT(ISERROR(SEARCH("2018",AN7)))</formula>
    </cfRule>
  </conditionalFormatting>
  <conditionalFormatting sqref="AN7">
    <cfRule type="containsText" dxfId="521" priority="298" stopIfTrue="1" operator="containsText" text="Week">
      <formula>NOT(ISERROR(SEARCH("Week",AN7)))</formula>
    </cfRule>
  </conditionalFormatting>
  <conditionalFormatting sqref="AN7">
    <cfRule type="containsText" dxfId="520" priority="295" stopIfTrue="1" operator="containsText" text="day">
      <formula>NOT(ISERROR(SEARCH("day",AN7)))</formula>
    </cfRule>
    <cfRule type="containsText" dxfId="519" priority="296" stopIfTrue="1" operator="containsText" text="Week">
      <formula>NOT(ISERROR(SEARCH("Week",AN7)))</formula>
    </cfRule>
    <cfRule type="containsText" dxfId="518" priority="297" stopIfTrue="1" operator="containsText" text="2018">
      <formula>NOT(ISERROR(SEARCH("2018",AN7)))</formula>
    </cfRule>
  </conditionalFormatting>
  <conditionalFormatting sqref="AL9">
    <cfRule type="containsText" dxfId="517" priority="294" stopIfTrue="1" operator="containsText" text="Week">
      <formula>NOT(ISERROR(SEARCH("Week",AL9)))</formula>
    </cfRule>
  </conditionalFormatting>
  <conditionalFormatting sqref="AL9">
    <cfRule type="containsText" dxfId="516" priority="291" stopIfTrue="1" operator="containsText" text="day">
      <formula>NOT(ISERROR(SEARCH("day",AL9)))</formula>
    </cfRule>
    <cfRule type="containsText" dxfId="515" priority="292" stopIfTrue="1" operator="containsText" text="Week">
      <formula>NOT(ISERROR(SEARCH("Week",AL9)))</formula>
    </cfRule>
    <cfRule type="containsText" dxfId="514" priority="293" stopIfTrue="1" operator="containsText" text="2018">
      <formula>NOT(ISERROR(SEARCH("2018",AL9)))</formula>
    </cfRule>
  </conditionalFormatting>
  <conditionalFormatting sqref="AN9">
    <cfRule type="containsText" dxfId="513" priority="290" stopIfTrue="1" operator="containsText" text="Week">
      <formula>NOT(ISERROR(SEARCH("Week",AN9)))</formula>
    </cfRule>
  </conditionalFormatting>
  <conditionalFormatting sqref="AN9">
    <cfRule type="containsText" dxfId="512" priority="287" stopIfTrue="1" operator="containsText" text="day">
      <formula>NOT(ISERROR(SEARCH("day",AN9)))</formula>
    </cfRule>
    <cfRule type="containsText" dxfId="511" priority="288" stopIfTrue="1" operator="containsText" text="Week">
      <formula>NOT(ISERROR(SEARCH("Week",AN9)))</formula>
    </cfRule>
    <cfRule type="containsText" dxfId="510" priority="289" stopIfTrue="1" operator="containsText" text="2018">
      <formula>NOT(ISERROR(SEARCH("2018",AN9)))</formula>
    </cfRule>
  </conditionalFormatting>
  <conditionalFormatting sqref="AL9">
    <cfRule type="containsText" dxfId="509" priority="286" stopIfTrue="1" operator="containsText" text="Week">
      <formula>NOT(ISERROR(SEARCH("Week",AL9)))</formula>
    </cfRule>
  </conditionalFormatting>
  <conditionalFormatting sqref="AL9">
    <cfRule type="containsText" dxfId="508" priority="283" stopIfTrue="1" operator="containsText" text="day">
      <formula>NOT(ISERROR(SEARCH("day",AL9)))</formula>
    </cfRule>
    <cfRule type="containsText" dxfId="507" priority="284" stopIfTrue="1" operator="containsText" text="Week">
      <formula>NOT(ISERROR(SEARCH("Week",AL9)))</formula>
    </cfRule>
    <cfRule type="containsText" dxfId="506" priority="285" stopIfTrue="1" operator="containsText" text="2018">
      <formula>NOT(ISERROR(SEARCH("2018",AL9)))</formula>
    </cfRule>
  </conditionalFormatting>
  <conditionalFormatting sqref="AN9">
    <cfRule type="containsText" dxfId="505" priority="282" stopIfTrue="1" operator="containsText" text="Week">
      <formula>NOT(ISERROR(SEARCH("Week",AN9)))</formula>
    </cfRule>
  </conditionalFormatting>
  <conditionalFormatting sqref="AN9">
    <cfRule type="containsText" dxfId="504" priority="279" stopIfTrue="1" operator="containsText" text="day">
      <formula>NOT(ISERROR(SEARCH("day",AN9)))</formula>
    </cfRule>
    <cfRule type="containsText" dxfId="503" priority="280" stopIfTrue="1" operator="containsText" text="Week">
      <formula>NOT(ISERROR(SEARCH("Week",AN9)))</formula>
    </cfRule>
    <cfRule type="containsText" dxfId="502" priority="281" stopIfTrue="1" operator="containsText" text="2018">
      <formula>NOT(ISERROR(SEARCH("2018",AN9)))</formula>
    </cfRule>
  </conditionalFormatting>
  <conditionalFormatting sqref="AN10">
    <cfRule type="containsText" dxfId="501" priority="278" stopIfTrue="1" operator="containsText" text="Week">
      <formula>NOT(ISERROR(SEARCH("Week",AN10)))</formula>
    </cfRule>
  </conditionalFormatting>
  <conditionalFormatting sqref="AN10">
    <cfRule type="containsText" dxfId="500" priority="275" stopIfTrue="1" operator="containsText" text="day">
      <formula>NOT(ISERROR(SEARCH("day",AN10)))</formula>
    </cfRule>
    <cfRule type="containsText" dxfId="499" priority="276" stopIfTrue="1" operator="containsText" text="Week">
      <formula>NOT(ISERROR(SEARCH("Week",AN10)))</formula>
    </cfRule>
    <cfRule type="containsText" dxfId="498" priority="277" stopIfTrue="1" operator="containsText" text="2018">
      <formula>NOT(ISERROR(SEARCH("2018",AN10)))</formula>
    </cfRule>
  </conditionalFormatting>
  <conditionalFormatting sqref="AN11">
    <cfRule type="containsText" dxfId="497" priority="274" stopIfTrue="1" operator="containsText" text="Week">
      <formula>NOT(ISERROR(SEARCH("Week",AN11)))</formula>
    </cfRule>
  </conditionalFormatting>
  <conditionalFormatting sqref="AN11">
    <cfRule type="containsText" dxfId="496" priority="271" stopIfTrue="1" operator="containsText" text="day">
      <formula>NOT(ISERROR(SEARCH("day",AN11)))</formula>
    </cfRule>
    <cfRule type="containsText" dxfId="495" priority="272" stopIfTrue="1" operator="containsText" text="Week">
      <formula>NOT(ISERROR(SEARCH("Week",AN11)))</formula>
    </cfRule>
    <cfRule type="containsText" dxfId="494" priority="273" stopIfTrue="1" operator="containsText" text="2018">
      <formula>NOT(ISERROR(SEARCH("2018",AN11)))</formula>
    </cfRule>
  </conditionalFormatting>
  <conditionalFormatting sqref="AN12">
    <cfRule type="containsText" dxfId="493" priority="270" stopIfTrue="1" operator="containsText" text="Week">
      <formula>NOT(ISERROR(SEARCH("Week",AN12)))</formula>
    </cfRule>
  </conditionalFormatting>
  <conditionalFormatting sqref="AN12">
    <cfRule type="containsText" dxfId="492" priority="267" stopIfTrue="1" operator="containsText" text="day">
      <formula>NOT(ISERROR(SEARCH("day",AN12)))</formula>
    </cfRule>
    <cfRule type="containsText" dxfId="491" priority="268" stopIfTrue="1" operator="containsText" text="Week">
      <formula>NOT(ISERROR(SEARCH("Week",AN12)))</formula>
    </cfRule>
    <cfRule type="containsText" dxfId="490" priority="269" stopIfTrue="1" operator="containsText" text="2018">
      <formula>NOT(ISERROR(SEARCH("2018",AN12)))</formula>
    </cfRule>
  </conditionalFormatting>
  <conditionalFormatting sqref="AL12">
    <cfRule type="containsText" dxfId="489" priority="266" stopIfTrue="1" operator="containsText" text="Week">
      <formula>NOT(ISERROR(SEARCH("Week",AL12)))</formula>
    </cfRule>
  </conditionalFormatting>
  <conditionalFormatting sqref="AL12">
    <cfRule type="containsText" dxfId="488" priority="263" stopIfTrue="1" operator="containsText" text="day">
      <formula>NOT(ISERROR(SEARCH("day",AL12)))</formula>
    </cfRule>
    <cfRule type="containsText" dxfId="487" priority="264" stopIfTrue="1" operator="containsText" text="Week">
      <formula>NOT(ISERROR(SEARCH("Week",AL12)))</formula>
    </cfRule>
    <cfRule type="containsText" dxfId="486" priority="265" stopIfTrue="1" operator="containsText" text="2018">
      <formula>NOT(ISERROR(SEARCH("2018",AL12)))</formula>
    </cfRule>
  </conditionalFormatting>
  <conditionalFormatting sqref="AL13">
    <cfRule type="containsText" dxfId="485" priority="262" stopIfTrue="1" operator="containsText" text="Week">
      <formula>NOT(ISERROR(SEARCH("Week",AL13)))</formula>
    </cfRule>
  </conditionalFormatting>
  <conditionalFormatting sqref="AL13">
    <cfRule type="containsText" dxfId="484" priority="259" stopIfTrue="1" operator="containsText" text="day">
      <formula>NOT(ISERROR(SEARCH("day",AL13)))</formula>
    </cfRule>
    <cfRule type="containsText" dxfId="483" priority="260" stopIfTrue="1" operator="containsText" text="Week">
      <formula>NOT(ISERROR(SEARCH("Week",AL13)))</formula>
    </cfRule>
    <cfRule type="containsText" dxfId="482" priority="261" stopIfTrue="1" operator="containsText" text="2018">
      <formula>NOT(ISERROR(SEARCH("2018",AL13)))</formula>
    </cfRule>
  </conditionalFormatting>
  <conditionalFormatting sqref="AN13">
    <cfRule type="containsText" dxfId="481" priority="258" stopIfTrue="1" operator="containsText" text="Week">
      <formula>NOT(ISERROR(SEARCH("Week",AN13)))</formula>
    </cfRule>
  </conditionalFormatting>
  <conditionalFormatting sqref="AN13">
    <cfRule type="containsText" dxfId="480" priority="255" stopIfTrue="1" operator="containsText" text="day">
      <formula>NOT(ISERROR(SEARCH("day",AN13)))</formula>
    </cfRule>
    <cfRule type="containsText" dxfId="479" priority="256" stopIfTrue="1" operator="containsText" text="Week">
      <formula>NOT(ISERROR(SEARCH("Week",AN13)))</formula>
    </cfRule>
    <cfRule type="containsText" dxfId="478" priority="257" stopIfTrue="1" operator="containsText" text="2018">
      <formula>NOT(ISERROR(SEARCH("2018",AN13)))</formula>
    </cfRule>
  </conditionalFormatting>
  <conditionalFormatting sqref="AL13">
    <cfRule type="containsText" dxfId="477" priority="254" stopIfTrue="1" operator="containsText" text="Week">
      <formula>NOT(ISERROR(SEARCH("Week",AL13)))</formula>
    </cfRule>
  </conditionalFormatting>
  <conditionalFormatting sqref="AL13">
    <cfRule type="containsText" dxfId="476" priority="251" stopIfTrue="1" operator="containsText" text="day">
      <formula>NOT(ISERROR(SEARCH("day",AL13)))</formula>
    </cfRule>
    <cfRule type="containsText" dxfId="475" priority="252" stopIfTrue="1" operator="containsText" text="Week">
      <formula>NOT(ISERROR(SEARCH("Week",AL13)))</formula>
    </cfRule>
    <cfRule type="containsText" dxfId="474" priority="253" stopIfTrue="1" operator="containsText" text="2018">
      <formula>NOT(ISERROR(SEARCH("2018",AL13)))</formula>
    </cfRule>
  </conditionalFormatting>
  <conditionalFormatting sqref="AN13">
    <cfRule type="containsText" dxfId="473" priority="250" stopIfTrue="1" operator="containsText" text="Week">
      <formula>NOT(ISERROR(SEARCH("Week",AN13)))</formula>
    </cfRule>
  </conditionalFormatting>
  <conditionalFormatting sqref="AN13">
    <cfRule type="containsText" dxfId="472" priority="247" stopIfTrue="1" operator="containsText" text="day">
      <formula>NOT(ISERROR(SEARCH("day",AN13)))</formula>
    </cfRule>
    <cfRule type="containsText" dxfId="471" priority="248" stopIfTrue="1" operator="containsText" text="Week">
      <formula>NOT(ISERROR(SEARCH("Week",AN13)))</formula>
    </cfRule>
    <cfRule type="containsText" dxfId="470" priority="249" stopIfTrue="1" operator="containsText" text="2018">
      <formula>NOT(ISERROR(SEARCH("2018",AN13)))</formula>
    </cfRule>
  </conditionalFormatting>
  <conditionalFormatting sqref="AN13">
    <cfRule type="containsText" dxfId="469" priority="246" stopIfTrue="1" operator="containsText" text="Week">
      <formula>NOT(ISERROR(SEARCH("Week",AN13)))</formula>
    </cfRule>
  </conditionalFormatting>
  <conditionalFormatting sqref="AN13">
    <cfRule type="containsText" dxfId="468" priority="243" stopIfTrue="1" operator="containsText" text="day">
      <formula>NOT(ISERROR(SEARCH("day",AN13)))</formula>
    </cfRule>
    <cfRule type="containsText" dxfId="467" priority="244" stopIfTrue="1" operator="containsText" text="Week">
      <formula>NOT(ISERROR(SEARCH("Week",AN13)))</formula>
    </cfRule>
    <cfRule type="containsText" dxfId="466" priority="245" stopIfTrue="1" operator="containsText" text="2018">
      <formula>NOT(ISERROR(SEARCH("2018",AN13)))</formula>
    </cfRule>
  </conditionalFormatting>
  <conditionalFormatting sqref="AN13">
    <cfRule type="containsText" dxfId="465" priority="242" stopIfTrue="1" operator="containsText" text="Week">
      <formula>NOT(ISERROR(SEARCH("Week",AN13)))</formula>
    </cfRule>
  </conditionalFormatting>
  <conditionalFormatting sqref="AN13">
    <cfRule type="containsText" dxfId="464" priority="239" stopIfTrue="1" operator="containsText" text="day">
      <formula>NOT(ISERROR(SEARCH("day",AN13)))</formula>
    </cfRule>
    <cfRule type="containsText" dxfId="463" priority="240" stopIfTrue="1" operator="containsText" text="Week">
      <formula>NOT(ISERROR(SEARCH("Week",AN13)))</formula>
    </cfRule>
    <cfRule type="containsText" dxfId="462" priority="241" stopIfTrue="1" operator="containsText" text="2018">
      <formula>NOT(ISERROR(SEARCH("2018",AN13)))</formula>
    </cfRule>
  </conditionalFormatting>
  <conditionalFormatting sqref="AL15">
    <cfRule type="containsText" dxfId="461" priority="238" stopIfTrue="1" operator="containsText" text="Week">
      <formula>NOT(ISERROR(SEARCH("Week",AL15)))</formula>
    </cfRule>
  </conditionalFormatting>
  <conditionalFormatting sqref="AL15">
    <cfRule type="containsText" dxfId="460" priority="235" stopIfTrue="1" operator="containsText" text="day">
      <formula>NOT(ISERROR(SEARCH("day",AL15)))</formula>
    </cfRule>
    <cfRule type="containsText" dxfId="459" priority="236" stopIfTrue="1" operator="containsText" text="Week">
      <formula>NOT(ISERROR(SEARCH("Week",AL15)))</formula>
    </cfRule>
    <cfRule type="containsText" dxfId="458" priority="237" stopIfTrue="1" operator="containsText" text="2018">
      <formula>NOT(ISERROR(SEARCH("2018",AL15)))</formula>
    </cfRule>
  </conditionalFormatting>
  <conditionalFormatting sqref="AL16">
    <cfRule type="containsText" dxfId="457" priority="234" stopIfTrue="1" operator="containsText" text="Week">
      <formula>NOT(ISERROR(SEARCH("Week",AL16)))</formula>
    </cfRule>
  </conditionalFormatting>
  <conditionalFormatting sqref="AL16">
    <cfRule type="containsText" dxfId="456" priority="231" stopIfTrue="1" operator="containsText" text="day">
      <formula>NOT(ISERROR(SEARCH("day",AL16)))</formula>
    </cfRule>
    <cfRule type="containsText" dxfId="455" priority="232" stopIfTrue="1" operator="containsText" text="Week">
      <formula>NOT(ISERROR(SEARCH("Week",AL16)))</formula>
    </cfRule>
    <cfRule type="containsText" dxfId="454" priority="233" stopIfTrue="1" operator="containsText" text="2018">
      <formula>NOT(ISERROR(SEARCH("2018",AL16)))</formula>
    </cfRule>
  </conditionalFormatting>
  <conditionalFormatting sqref="AN16">
    <cfRule type="containsText" dxfId="453" priority="230" stopIfTrue="1" operator="containsText" text="Week">
      <formula>NOT(ISERROR(SEARCH("Week",AN16)))</formula>
    </cfRule>
  </conditionalFormatting>
  <conditionalFormatting sqref="AN16">
    <cfRule type="containsText" dxfId="452" priority="227" stopIfTrue="1" operator="containsText" text="day">
      <formula>NOT(ISERROR(SEARCH("day",AN16)))</formula>
    </cfRule>
    <cfRule type="containsText" dxfId="451" priority="228" stopIfTrue="1" operator="containsText" text="Week">
      <formula>NOT(ISERROR(SEARCH("Week",AN16)))</formula>
    </cfRule>
    <cfRule type="containsText" dxfId="450" priority="229" stopIfTrue="1" operator="containsText" text="2018">
      <formula>NOT(ISERROR(SEARCH("2018",AN16)))</formula>
    </cfRule>
  </conditionalFormatting>
  <conditionalFormatting sqref="AL17">
    <cfRule type="containsText" dxfId="449" priority="226" stopIfTrue="1" operator="containsText" text="Week">
      <formula>NOT(ISERROR(SEARCH("Week",AL17)))</formula>
    </cfRule>
  </conditionalFormatting>
  <conditionalFormatting sqref="AL17">
    <cfRule type="containsText" dxfId="448" priority="223" stopIfTrue="1" operator="containsText" text="day">
      <formula>NOT(ISERROR(SEARCH("day",AL17)))</formula>
    </cfRule>
    <cfRule type="containsText" dxfId="447" priority="224" stopIfTrue="1" operator="containsText" text="Week">
      <formula>NOT(ISERROR(SEARCH("Week",AL17)))</formula>
    </cfRule>
    <cfRule type="containsText" dxfId="446" priority="225" stopIfTrue="1" operator="containsText" text="2018">
      <formula>NOT(ISERROR(SEARCH("2018",AL17)))</formula>
    </cfRule>
  </conditionalFormatting>
  <conditionalFormatting sqref="AL17">
    <cfRule type="containsText" dxfId="445" priority="222" stopIfTrue="1" operator="containsText" text="Week">
      <formula>NOT(ISERROR(SEARCH("Week",AL17)))</formula>
    </cfRule>
  </conditionalFormatting>
  <conditionalFormatting sqref="AL17">
    <cfRule type="containsText" dxfId="444" priority="219" stopIfTrue="1" operator="containsText" text="day">
      <formula>NOT(ISERROR(SEARCH("day",AL17)))</formula>
    </cfRule>
    <cfRule type="containsText" dxfId="443" priority="220" stopIfTrue="1" operator="containsText" text="Week">
      <formula>NOT(ISERROR(SEARCH("Week",AL17)))</formula>
    </cfRule>
    <cfRule type="containsText" dxfId="442" priority="221" stopIfTrue="1" operator="containsText" text="2018">
      <formula>NOT(ISERROR(SEARCH("2018",AL17)))</formula>
    </cfRule>
  </conditionalFormatting>
  <conditionalFormatting sqref="AK17">
    <cfRule type="cellIs" dxfId="441" priority="217" operator="equal">
      <formula>"Home"</formula>
    </cfRule>
    <cfRule type="cellIs" dxfId="440" priority="218" operator="equal">
      <formula>"Away"</formula>
    </cfRule>
  </conditionalFormatting>
  <conditionalFormatting sqref="AE18:AH18">
    <cfRule type="cellIs" dxfId="439" priority="215" operator="equal">
      <formula>"Home"</formula>
    </cfRule>
    <cfRule type="cellIs" dxfId="438" priority="216" operator="equal">
      <formula>"Away"</formula>
    </cfRule>
  </conditionalFormatting>
  <conditionalFormatting sqref="AT27">
    <cfRule type="containsText" dxfId="437" priority="214" stopIfTrue="1" operator="containsText" text="Week">
      <formula>NOT(ISERROR(SEARCH("Week",AT27)))</formula>
    </cfRule>
  </conditionalFormatting>
  <conditionalFormatting sqref="AT27">
    <cfRule type="containsText" dxfId="436" priority="211" stopIfTrue="1" operator="containsText" text="day">
      <formula>NOT(ISERROR(SEARCH("day",AT27)))</formula>
    </cfRule>
    <cfRule type="containsText" dxfId="435" priority="212" stopIfTrue="1" operator="containsText" text="Week">
      <formula>NOT(ISERROR(SEARCH("Week",AT27)))</formula>
    </cfRule>
    <cfRule type="containsText" dxfId="434" priority="213" stopIfTrue="1" operator="containsText" text="2018">
      <formula>NOT(ISERROR(SEARCH("2018",AT27)))</formula>
    </cfRule>
  </conditionalFormatting>
  <conditionalFormatting sqref="AR27">
    <cfRule type="containsText" dxfId="433" priority="210" stopIfTrue="1" operator="containsText" text="Week">
      <formula>NOT(ISERROR(SEARCH("Week",AR27)))</formula>
    </cfRule>
  </conditionalFormatting>
  <conditionalFormatting sqref="AR27">
    <cfRule type="containsText" dxfId="432" priority="207" stopIfTrue="1" operator="containsText" text="day">
      <formula>NOT(ISERROR(SEARCH("day",AR27)))</formula>
    </cfRule>
    <cfRule type="containsText" dxfId="431" priority="208" stopIfTrue="1" operator="containsText" text="Week">
      <formula>NOT(ISERROR(SEARCH("Week",AR27)))</formula>
    </cfRule>
    <cfRule type="containsText" dxfId="430" priority="209" stopIfTrue="1" operator="containsText" text="2018">
      <formula>NOT(ISERROR(SEARCH("2018",AR27)))</formula>
    </cfRule>
  </conditionalFormatting>
  <conditionalFormatting sqref="AE25">
    <cfRule type="containsText" dxfId="429" priority="206" stopIfTrue="1" operator="containsText" text="Week">
      <formula>NOT(ISERROR(SEARCH("Week",AE25)))</formula>
    </cfRule>
  </conditionalFormatting>
  <conditionalFormatting sqref="AE25">
    <cfRule type="containsText" dxfId="428" priority="203" stopIfTrue="1" operator="containsText" text="day">
      <formula>NOT(ISERROR(SEARCH("day",AE25)))</formula>
    </cfRule>
    <cfRule type="containsText" dxfId="427" priority="204" stopIfTrue="1" operator="containsText" text="Week">
      <formula>NOT(ISERROR(SEARCH("Week",AE25)))</formula>
    </cfRule>
    <cfRule type="containsText" dxfId="426" priority="205" stopIfTrue="1" operator="containsText" text="2018">
      <formula>NOT(ISERROR(SEARCH("2018",AE25)))</formula>
    </cfRule>
  </conditionalFormatting>
  <conditionalFormatting sqref="AE25">
    <cfRule type="containsText" dxfId="425" priority="202" stopIfTrue="1" operator="containsText" text="Week">
      <formula>NOT(ISERROR(SEARCH("Week",AE25)))</formula>
    </cfRule>
  </conditionalFormatting>
  <conditionalFormatting sqref="AE25">
    <cfRule type="containsText" dxfId="424" priority="199" stopIfTrue="1" operator="containsText" text="day">
      <formula>NOT(ISERROR(SEARCH("day",AE25)))</formula>
    </cfRule>
    <cfRule type="containsText" dxfId="423" priority="200" stopIfTrue="1" operator="containsText" text="Week">
      <formula>NOT(ISERROR(SEARCH("Week",AE25)))</formula>
    </cfRule>
    <cfRule type="containsText" dxfId="422" priority="201" stopIfTrue="1" operator="containsText" text="2018">
      <formula>NOT(ISERROR(SEARCH("2018",AE25)))</formula>
    </cfRule>
  </conditionalFormatting>
  <conditionalFormatting sqref="AE26">
    <cfRule type="containsText" dxfId="421" priority="198" stopIfTrue="1" operator="containsText" text="Week">
      <formula>NOT(ISERROR(SEARCH("Week",AE26)))</formula>
    </cfRule>
  </conditionalFormatting>
  <conditionalFormatting sqref="AE26">
    <cfRule type="containsText" dxfId="420" priority="195" stopIfTrue="1" operator="containsText" text="day">
      <formula>NOT(ISERROR(SEARCH("day",AE26)))</formula>
    </cfRule>
    <cfRule type="containsText" dxfId="419" priority="196" stopIfTrue="1" operator="containsText" text="Week">
      <formula>NOT(ISERROR(SEARCH("Week",AE26)))</formula>
    </cfRule>
    <cfRule type="containsText" dxfId="418" priority="197" stopIfTrue="1" operator="containsText" text="2018">
      <formula>NOT(ISERROR(SEARCH("2018",AE26)))</formula>
    </cfRule>
  </conditionalFormatting>
  <conditionalFormatting sqref="AF4:AG7 AF9:AG11 AF14:AG15">
    <cfRule type="cellIs" dxfId="417" priority="193" operator="equal">
      <formula>"Home"</formula>
    </cfRule>
    <cfRule type="cellIs" dxfId="416" priority="194" operator="equal">
      <formula>"Away"</formula>
    </cfRule>
  </conditionalFormatting>
  <conditionalFormatting sqref="AF8:AH8">
    <cfRule type="cellIs" dxfId="415" priority="191" operator="equal">
      <formula>"Home"</formula>
    </cfRule>
    <cfRule type="cellIs" dxfId="414" priority="192" operator="equal">
      <formula>"Away"</formula>
    </cfRule>
  </conditionalFormatting>
  <conditionalFormatting sqref="AE8">
    <cfRule type="cellIs" dxfId="413" priority="189" operator="equal">
      <formula>"Home"</formula>
    </cfRule>
    <cfRule type="cellIs" dxfId="412" priority="190" operator="equal">
      <formula>"Away"</formula>
    </cfRule>
  </conditionalFormatting>
  <conditionalFormatting sqref="AE4">
    <cfRule type="containsText" dxfId="411" priority="182" stopIfTrue="1" operator="containsText" text="Week">
      <formula>NOT(ISERROR(SEARCH("Week",AE4)))</formula>
    </cfRule>
  </conditionalFormatting>
  <conditionalFormatting sqref="AE4">
    <cfRule type="containsText" dxfId="410" priority="179" stopIfTrue="1" operator="containsText" text="day">
      <formula>NOT(ISERROR(SEARCH("day",AE4)))</formula>
    </cfRule>
    <cfRule type="containsText" dxfId="409" priority="180" stopIfTrue="1" operator="containsText" text="Week">
      <formula>NOT(ISERROR(SEARCH("Week",AE4)))</formula>
    </cfRule>
    <cfRule type="containsText" dxfId="408" priority="181" stopIfTrue="1" operator="containsText" text="2018">
      <formula>NOT(ISERROR(SEARCH("2018",AE4)))</formula>
    </cfRule>
  </conditionalFormatting>
  <conditionalFormatting sqref="AH4">
    <cfRule type="containsText" dxfId="407" priority="178" stopIfTrue="1" operator="containsText" text="Week">
      <formula>NOT(ISERROR(SEARCH("Week",AH4)))</formula>
    </cfRule>
  </conditionalFormatting>
  <conditionalFormatting sqref="AH4">
    <cfRule type="containsText" dxfId="406" priority="175" stopIfTrue="1" operator="containsText" text="day">
      <formula>NOT(ISERROR(SEARCH("day",AH4)))</formula>
    </cfRule>
    <cfRule type="containsText" dxfId="405" priority="176" stopIfTrue="1" operator="containsText" text="Week">
      <formula>NOT(ISERROR(SEARCH("Week",AH4)))</formula>
    </cfRule>
    <cfRule type="containsText" dxfId="404" priority="177" stopIfTrue="1" operator="containsText" text="2018">
      <formula>NOT(ISERROR(SEARCH("2018",AH4)))</formula>
    </cfRule>
  </conditionalFormatting>
  <conditionalFormatting sqref="AE9">
    <cfRule type="containsText" dxfId="403" priority="174" stopIfTrue="1" operator="containsText" text="Week">
      <formula>NOT(ISERROR(SEARCH("Week",AE9)))</formula>
    </cfRule>
  </conditionalFormatting>
  <conditionalFormatting sqref="AE9">
    <cfRule type="containsText" dxfId="402" priority="171" stopIfTrue="1" operator="containsText" text="day">
      <formula>NOT(ISERROR(SEARCH("day",AE9)))</formula>
    </cfRule>
    <cfRule type="containsText" dxfId="401" priority="172" stopIfTrue="1" operator="containsText" text="Week">
      <formula>NOT(ISERROR(SEARCH("Week",AE9)))</formula>
    </cfRule>
    <cfRule type="containsText" dxfId="400" priority="173" stopIfTrue="1" operator="containsText" text="2018">
      <formula>NOT(ISERROR(SEARCH("2018",AE9)))</formula>
    </cfRule>
  </conditionalFormatting>
  <conditionalFormatting sqref="AE9">
    <cfRule type="containsText" dxfId="399" priority="170" stopIfTrue="1" operator="containsText" text="Week">
      <formula>NOT(ISERROR(SEARCH("Week",AE9)))</formula>
    </cfRule>
  </conditionalFormatting>
  <conditionalFormatting sqref="AE9">
    <cfRule type="containsText" dxfId="398" priority="167" stopIfTrue="1" operator="containsText" text="day">
      <formula>NOT(ISERROR(SEARCH("day",AE9)))</formula>
    </cfRule>
    <cfRule type="containsText" dxfId="397" priority="168" stopIfTrue="1" operator="containsText" text="Week">
      <formula>NOT(ISERROR(SEARCH("Week",AE9)))</formula>
    </cfRule>
    <cfRule type="containsText" dxfId="396" priority="169" stopIfTrue="1" operator="containsText" text="2018">
      <formula>NOT(ISERROR(SEARCH("2018",AE9)))</formula>
    </cfRule>
  </conditionalFormatting>
  <conditionalFormatting sqref="AH9">
    <cfRule type="containsText" dxfId="395" priority="166" stopIfTrue="1" operator="containsText" text="Week">
      <formula>NOT(ISERROR(SEARCH("Week",AH9)))</formula>
    </cfRule>
  </conditionalFormatting>
  <conditionalFormatting sqref="AH9">
    <cfRule type="containsText" dxfId="394" priority="163" stopIfTrue="1" operator="containsText" text="day">
      <formula>NOT(ISERROR(SEARCH("day",AH9)))</formula>
    </cfRule>
    <cfRule type="containsText" dxfId="393" priority="164" stopIfTrue="1" operator="containsText" text="Week">
      <formula>NOT(ISERROR(SEARCH("Week",AH9)))</formula>
    </cfRule>
    <cfRule type="containsText" dxfId="392" priority="165" stopIfTrue="1" operator="containsText" text="2018">
      <formula>NOT(ISERROR(SEARCH("2018",AH9)))</formula>
    </cfRule>
  </conditionalFormatting>
  <conditionalFormatting sqref="AH9">
    <cfRule type="containsText" dxfId="391" priority="162" stopIfTrue="1" operator="containsText" text="Week">
      <formula>NOT(ISERROR(SEARCH("Week",AH9)))</formula>
    </cfRule>
  </conditionalFormatting>
  <conditionalFormatting sqref="AH9">
    <cfRule type="containsText" dxfId="390" priority="159" stopIfTrue="1" operator="containsText" text="day">
      <formula>NOT(ISERROR(SEARCH("day",AH9)))</formula>
    </cfRule>
    <cfRule type="containsText" dxfId="389" priority="160" stopIfTrue="1" operator="containsText" text="Week">
      <formula>NOT(ISERROR(SEARCH("Week",AH9)))</formula>
    </cfRule>
    <cfRule type="containsText" dxfId="388" priority="161" stopIfTrue="1" operator="containsText" text="2018">
      <formula>NOT(ISERROR(SEARCH("2018",AH9)))</formula>
    </cfRule>
  </conditionalFormatting>
  <conditionalFormatting sqref="AE5">
    <cfRule type="containsText" dxfId="387" priority="158" stopIfTrue="1" operator="containsText" text="Week">
      <formula>NOT(ISERROR(SEARCH("Week",AE5)))</formula>
    </cfRule>
  </conditionalFormatting>
  <conditionalFormatting sqref="AE5">
    <cfRule type="containsText" dxfId="386" priority="155" stopIfTrue="1" operator="containsText" text="day">
      <formula>NOT(ISERROR(SEARCH("day",AE5)))</formula>
    </cfRule>
    <cfRule type="containsText" dxfId="385" priority="156" stopIfTrue="1" operator="containsText" text="Week">
      <formula>NOT(ISERROR(SEARCH("Week",AE5)))</formula>
    </cfRule>
    <cfRule type="containsText" dxfId="384" priority="157" stopIfTrue="1" operator="containsText" text="2018">
      <formula>NOT(ISERROR(SEARCH("2018",AE5)))</formula>
    </cfRule>
  </conditionalFormatting>
  <conditionalFormatting sqref="AE5">
    <cfRule type="containsText" dxfId="383" priority="154" stopIfTrue="1" operator="containsText" text="Week">
      <formula>NOT(ISERROR(SEARCH("Week",AE5)))</formula>
    </cfRule>
  </conditionalFormatting>
  <conditionalFormatting sqref="AE5">
    <cfRule type="containsText" dxfId="382" priority="151" stopIfTrue="1" operator="containsText" text="day">
      <formula>NOT(ISERROR(SEARCH("day",AE5)))</formula>
    </cfRule>
    <cfRule type="containsText" dxfId="381" priority="152" stopIfTrue="1" operator="containsText" text="Week">
      <formula>NOT(ISERROR(SEARCH("Week",AE5)))</formula>
    </cfRule>
    <cfRule type="containsText" dxfId="380" priority="153" stopIfTrue="1" operator="containsText" text="2018">
      <formula>NOT(ISERROR(SEARCH("2018",AE5)))</formula>
    </cfRule>
  </conditionalFormatting>
  <conditionalFormatting sqref="AH5">
    <cfRule type="containsText" dxfId="379" priority="150" stopIfTrue="1" operator="containsText" text="Week">
      <formula>NOT(ISERROR(SEARCH("Week",AH5)))</formula>
    </cfRule>
  </conditionalFormatting>
  <conditionalFormatting sqref="AH5">
    <cfRule type="containsText" dxfId="378" priority="147" stopIfTrue="1" operator="containsText" text="day">
      <formula>NOT(ISERROR(SEARCH("day",AH5)))</formula>
    </cfRule>
    <cfRule type="containsText" dxfId="377" priority="148" stopIfTrue="1" operator="containsText" text="Week">
      <formula>NOT(ISERROR(SEARCH("Week",AH5)))</formula>
    </cfRule>
    <cfRule type="containsText" dxfId="376" priority="149" stopIfTrue="1" operator="containsText" text="2018">
      <formula>NOT(ISERROR(SEARCH("2018",AH5)))</formula>
    </cfRule>
  </conditionalFormatting>
  <conditionalFormatting sqref="AH5">
    <cfRule type="containsText" dxfId="375" priority="146" stopIfTrue="1" operator="containsText" text="Week">
      <formula>NOT(ISERROR(SEARCH("Week",AH5)))</formula>
    </cfRule>
  </conditionalFormatting>
  <conditionalFormatting sqref="AH5">
    <cfRule type="containsText" dxfId="374" priority="143" stopIfTrue="1" operator="containsText" text="day">
      <formula>NOT(ISERROR(SEARCH("day",AH5)))</formula>
    </cfRule>
    <cfRule type="containsText" dxfId="373" priority="144" stopIfTrue="1" operator="containsText" text="Week">
      <formula>NOT(ISERROR(SEARCH("Week",AH5)))</formula>
    </cfRule>
    <cfRule type="containsText" dxfId="372" priority="145" stopIfTrue="1" operator="containsText" text="2018">
      <formula>NOT(ISERROR(SEARCH("2018",AH5)))</formula>
    </cfRule>
  </conditionalFormatting>
  <conditionalFormatting sqref="AE7">
    <cfRule type="containsText" dxfId="371" priority="142" stopIfTrue="1" operator="containsText" text="Week">
      <formula>NOT(ISERROR(SEARCH("Week",AE7)))</formula>
    </cfRule>
  </conditionalFormatting>
  <conditionalFormatting sqref="AE7">
    <cfRule type="containsText" dxfId="370" priority="139" stopIfTrue="1" operator="containsText" text="day">
      <formula>NOT(ISERROR(SEARCH("day",AE7)))</formula>
    </cfRule>
    <cfRule type="containsText" dxfId="369" priority="140" stopIfTrue="1" operator="containsText" text="Week">
      <formula>NOT(ISERROR(SEARCH("Week",AE7)))</formula>
    </cfRule>
    <cfRule type="containsText" dxfId="368" priority="141" stopIfTrue="1" operator="containsText" text="2018">
      <formula>NOT(ISERROR(SEARCH("2018",AE7)))</formula>
    </cfRule>
  </conditionalFormatting>
  <conditionalFormatting sqref="AE7">
    <cfRule type="containsText" dxfId="367" priority="138" stopIfTrue="1" operator="containsText" text="Week">
      <formula>NOT(ISERROR(SEARCH("Week",AE7)))</formula>
    </cfRule>
  </conditionalFormatting>
  <conditionalFormatting sqref="AE7">
    <cfRule type="containsText" dxfId="366" priority="135" stopIfTrue="1" operator="containsText" text="day">
      <formula>NOT(ISERROR(SEARCH("day",AE7)))</formula>
    </cfRule>
    <cfRule type="containsText" dxfId="365" priority="136" stopIfTrue="1" operator="containsText" text="Week">
      <formula>NOT(ISERROR(SEARCH("Week",AE7)))</formula>
    </cfRule>
    <cfRule type="containsText" dxfId="364" priority="137" stopIfTrue="1" operator="containsText" text="2018">
      <formula>NOT(ISERROR(SEARCH("2018",AE7)))</formula>
    </cfRule>
  </conditionalFormatting>
  <conditionalFormatting sqref="AE7">
    <cfRule type="containsText" dxfId="363" priority="134" stopIfTrue="1" operator="containsText" text="Week">
      <formula>NOT(ISERROR(SEARCH("Week",AE7)))</formula>
    </cfRule>
  </conditionalFormatting>
  <conditionalFormatting sqref="AE7">
    <cfRule type="containsText" dxfId="362" priority="131" stopIfTrue="1" operator="containsText" text="day">
      <formula>NOT(ISERROR(SEARCH("day",AE7)))</formula>
    </cfRule>
    <cfRule type="containsText" dxfId="361" priority="132" stopIfTrue="1" operator="containsText" text="Week">
      <formula>NOT(ISERROR(SEARCH("Week",AE7)))</formula>
    </cfRule>
    <cfRule type="containsText" dxfId="360" priority="133" stopIfTrue="1" operator="containsText" text="2018">
      <formula>NOT(ISERROR(SEARCH("2018",AE7)))</formula>
    </cfRule>
  </conditionalFormatting>
  <conditionalFormatting sqref="AH7">
    <cfRule type="containsText" dxfId="359" priority="130" stopIfTrue="1" operator="containsText" text="Week">
      <formula>NOT(ISERROR(SEARCH("Week",AH7)))</formula>
    </cfRule>
  </conditionalFormatting>
  <conditionalFormatting sqref="AH7">
    <cfRule type="containsText" dxfId="358" priority="127" stopIfTrue="1" operator="containsText" text="day">
      <formula>NOT(ISERROR(SEARCH("day",AH7)))</formula>
    </cfRule>
    <cfRule type="containsText" dxfId="357" priority="128" stopIfTrue="1" operator="containsText" text="Week">
      <formula>NOT(ISERROR(SEARCH("Week",AH7)))</formula>
    </cfRule>
    <cfRule type="containsText" dxfId="356" priority="129" stopIfTrue="1" operator="containsText" text="2018">
      <formula>NOT(ISERROR(SEARCH("2018",AH7)))</formula>
    </cfRule>
  </conditionalFormatting>
  <conditionalFormatting sqref="AH7">
    <cfRule type="containsText" dxfId="355" priority="126" stopIfTrue="1" operator="containsText" text="Week">
      <formula>NOT(ISERROR(SEARCH("Week",AH7)))</formula>
    </cfRule>
  </conditionalFormatting>
  <conditionalFormatting sqref="AH7">
    <cfRule type="containsText" dxfId="354" priority="123" stopIfTrue="1" operator="containsText" text="day">
      <formula>NOT(ISERROR(SEARCH("day",AH7)))</formula>
    </cfRule>
    <cfRule type="containsText" dxfId="353" priority="124" stopIfTrue="1" operator="containsText" text="Week">
      <formula>NOT(ISERROR(SEARCH("Week",AH7)))</formula>
    </cfRule>
    <cfRule type="containsText" dxfId="352" priority="125" stopIfTrue="1" operator="containsText" text="2018">
      <formula>NOT(ISERROR(SEARCH("2018",AH7)))</formula>
    </cfRule>
  </conditionalFormatting>
  <conditionalFormatting sqref="AH7">
    <cfRule type="containsText" dxfId="351" priority="122" stopIfTrue="1" operator="containsText" text="Week">
      <formula>NOT(ISERROR(SEARCH("Week",AH7)))</formula>
    </cfRule>
  </conditionalFormatting>
  <conditionalFormatting sqref="AH7">
    <cfRule type="containsText" dxfId="350" priority="119" stopIfTrue="1" operator="containsText" text="day">
      <formula>NOT(ISERROR(SEARCH("day",AH7)))</formula>
    </cfRule>
    <cfRule type="containsText" dxfId="349" priority="120" stopIfTrue="1" operator="containsText" text="Week">
      <formula>NOT(ISERROR(SEARCH("Week",AH7)))</formula>
    </cfRule>
    <cfRule type="containsText" dxfId="348" priority="121" stopIfTrue="1" operator="containsText" text="2018">
      <formula>NOT(ISERROR(SEARCH("2018",AH7)))</formula>
    </cfRule>
  </conditionalFormatting>
  <conditionalFormatting sqref="AE6">
    <cfRule type="containsText" dxfId="347" priority="118" stopIfTrue="1" operator="containsText" text="Week">
      <formula>NOT(ISERROR(SEARCH("Week",AE6)))</formula>
    </cfRule>
  </conditionalFormatting>
  <conditionalFormatting sqref="AE6">
    <cfRule type="containsText" dxfId="346" priority="115" stopIfTrue="1" operator="containsText" text="day">
      <formula>NOT(ISERROR(SEARCH("day",AE6)))</formula>
    </cfRule>
    <cfRule type="containsText" dxfId="345" priority="116" stopIfTrue="1" operator="containsText" text="Week">
      <formula>NOT(ISERROR(SEARCH("Week",AE6)))</formula>
    </cfRule>
    <cfRule type="containsText" dxfId="344" priority="117" stopIfTrue="1" operator="containsText" text="2018">
      <formula>NOT(ISERROR(SEARCH("2018",AE6)))</formula>
    </cfRule>
  </conditionalFormatting>
  <conditionalFormatting sqref="AE6">
    <cfRule type="containsText" dxfId="343" priority="114" stopIfTrue="1" operator="containsText" text="Week">
      <formula>NOT(ISERROR(SEARCH("Week",AE6)))</formula>
    </cfRule>
  </conditionalFormatting>
  <conditionalFormatting sqref="AE6">
    <cfRule type="containsText" dxfId="342" priority="111" stopIfTrue="1" operator="containsText" text="day">
      <formula>NOT(ISERROR(SEARCH("day",AE6)))</formula>
    </cfRule>
    <cfRule type="containsText" dxfId="341" priority="112" stopIfTrue="1" operator="containsText" text="Week">
      <formula>NOT(ISERROR(SEARCH("Week",AE6)))</formula>
    </cfRule>
    <cfRule type="containsText" dxfId="340" priority="113" stopIfTrue="1" operator="containsText" text="2018">
      <formula>NOT(ISERROR(SEARCH("2018",AE6)))</formula>
    </cfRule>
  </conditionalFormatting>
  <conditionalFormatting sqref="AE6">
    <cfRule type="containsText" dxfId="339" priority="110" stopIfTrue="1" operator="containsText" text="Week">
      <formula>NOT(ISERROR(SEARCH("Week",AE6)))</formula>
    </cfRule>
  </conditionalFormatting>
  <conditionalFormatting sqref="AE6">
    <cfRule type="containsText" dxfId="338" priority="107" stopIfTrue="1" operator="containsText" text="day">
      <formula>NOT(ISERROR(SEARCH("day",AE6)))</formula>
    </cfRule>
    <cfRule type="containsText" dxfId="337" priority="108" stopIfTrue="1" operator="containsText" text="Week">
      <formula>NOT(ISERROR(SEARCH("Week",AE6)))</formula>
    </cfRule>
    <cfRule type="containsText" dxfId="336" priority="109" stopIfTrue="1" operator="containsText" text="2018">
      <formula>NOT(ISERROR(SEARCH("2018",AE6)))</formula>
    </cfRule>
  </conditionalFormatting>
  <conditionalFormatting sqref="AH6">
    <cfRule type="containsText" dxfId="335" priority="106" stopIfTrue="1" operator="containsText" text="Week">
      <formula>NOT(ISERROR(SEARCH("Week",AH6)))</formula>
    </cfRule>
  </conditionalFormatting>
  <conditionalFormatting sqref="AH6">
    <cfRule type="containsText" dxfId="334" priority="103" stopIfTrue="1" operator="containsText" text="day">
      <formula>NOT(ISERROR(SEARCH("day",AH6)))</formula>
    </cfRule>
    <cfRule type="containsText" dxfId="333" priority="104" stopIfTrue="1" operator="containsText" text="Week">
      <formula>NOT(ISERROR(SEARCH("Week",AH6)))</formula>
    </cfRule>
    <cfRule type="containsText" dxfId="332" priority="105" stopIfTrue="1" operator="containsText" text="2018">
      <formula>NOT(ISERROR(SEARCH("2018",AH6)))</formula>
    </cfRule>
  </conditionalFormatting>
  <conditionalFormatting sqref="AH6">
    <cfRule type="containsText" dxfId="331" priority="102" stopIfTrue="1" operator="containsText" text="Week">
      <formula>NOT(ISERROR(SEARCH("Week",AH6)))</formula>
    </cfRule>
  </conditionalFormatting>
  <conditionalFormatting sqref="AH6">
    <cfRule type="containsText" dxfId="330" priority="99" stopIfTrue="1" operator="containsText" text="day">
      <formula>NOT(ISERROR(SEARCH("day",AH6)))</formula>
    </cfRule>
    <cfRule type="containsText" dxfId="329" priority="100" stopIfTrue="1" operator="containsText" text="Week">
      <formula>NOT(ISERROR(SEARCH("Week",AH6)))</formula>
    </cfRule>
    <cfRule type="containsText" dxfId="328" priority="101" stopIfTrue="1" operator="containsText" text="2018">
      <formula>NOT(ISERROR(SEARCH("2018",AH6)))</formula>
    </cfRule>
  </conditionalFormatting>
  <conditionalFormatting sqref="AH10">
    <cfRule type="containsText" dxfId="327" priority="98" stopIfTrue="1" operator="containsText" text="Week">
      <formula>NOT(ISERROR(SEARCH("Week",AH10)))</formula>
    </cfRule>
  </conditionalFormatting>
  <conditionalFormatting sqref="AH10">
    <cfRule type="containsText" dxfId="326" priority="95" stopIfTrue="1" operator="containsText" text="day">
      <formula>NOT(ISERROR(SEARCH("day",AH10)))</formula>
    </cfRule>
    <cfRule type="containsText" dxfId="325" priority="96" stopIfTrue="1" operator="containsText" text="Week">
      <formula>NOT(ISERROR(SEARCH("Week",AH10)))</formula>
    </cfRule>
    <cfRule type="containsText" dxfId="324" priority="97" stopIfTrue="1" operator="containsText" text="2018">
      <formula>NOT(ISERROR(SEARCH("2018",AH10)))</formula>
    </cfRule>
  </conditionalFormatting>
  <conditionalFormatting sqref="AH11">
    <cfRule type="containsText" dxfId="323" priority="94" stopIfTrue="1" operator="containsText" text="Week">
      <formula>NOT(ISERROR(SEARCH("Week",AH11)))</formula>
    </cfRule>
  </conditionalFormatting>
  <conditionalFormatting sqref="AH11">
    <cfRule type="containsText" dxfId="322" priority="91" stopIfTrue="1" operator="containsText" text="day">
      <formula>NOT(ISERROR(SEARCH("day",AH11)))</formula>
    </cfRule>
    <cfRule type="containsText" dxfId="321" priority="92" stopIfTrue="1" operator="containsText" text="Week">
      <formula>NOT(ISERROR(SEARCH("Week",AH11)))</formula>
    </cfRule>
    <cfRule type="containsText" dxfId="320" priority="93" stopIfTrue="1" operator="containsText" text="2018">
      <formula>NOT(ISERROR(SEARCH("2018",AH11)))</formula>
    </cfRule>
  </conditionalFormatting>
  <conditionalFormatting sqref="AE15">
    <cfRule type="containsText" dxfId="319" priority="66" stopIfTrue="1" operator="containsText" text="Week">
      <formula>NOT(ISERROR(SEARCH("Week",AE15)))</formula>
    </cfRule>
  </conditionalFormatting>
  <conditionalFormatting sqref="AE15">
    <cfRule type="containsText" dxfId="318" priority="63" stopIfTrue="1" operator="containsText" text="day">
      <formula>NOT(ISERROR(SEARCH("day",AE15)))</formula>
    </cfRule>
    <cfRule type="containsText" dxfId="317" priority="64" stopIfTrue="1" operator="containsText" text="Week">
      <formula>NOT(ISERROR(SEARCH("Week",AE15)))</formula>
    </cfRule>
    <cfRule type="containsText" dxfId="316" priority="65" stopIfTrue="1" operator="containsText" text="2018">
      <formula>NOT(ISERROR(SEARCH("2018",AE15)))</formula>
    </cfRule>
  </conditionalFormatting>
  <conditionalFormatting sqref="AF16:AG16">
    <cfRule type="cellIs" dxfId="315" priority="61" operator="equal">
      <formula>"Home"</formula>
    </cfRule>
    <cfRule type="cellIs" dxfId="314" priority="62" operator="equal">
      <formula>"Away"</formula>
    </cfRule>
  </conditionalFormatting>
  <conditionalFormatting sqref="AE16">
    <cfRule type="containsText" dxfId="313" priority="60" stopIfTrue="1" operator="containsText" text="Week">
      <formula>NOT(ISERROR(SEARCH("Week",AE16)))</formula>
    </cfRule>
  </conditionalFormatting>
  <conditionalFormatting sqref="AE16">
    <cfRule type="containsText" dxfId="312" priority="57" stopIfTrue="1" operator="containsText" text="day">
      <formula>NOT(ISERROR(SEARCH("day",AE16)))</formula>
    </cfRule>
    <cfRule type="containsText" dxfId="311" priority="58" stopIfTrue="1" operator="containsText" text="Week">
      <formula>NOT(ISERROR(SEARCH("Week",AE16)))</formula>
    </cfRule>
    <cfRule type="containsText" dxfId="310" priority="59" stopIfTrue="1" operator="containsText" text="2018">
      <formula>NOT(ISERROR(SEARCH("2018",AE16)))</formula>
    </cfRule>
  </conditionalFormatting>
  <conditionalFormatting sqref="AH16">
    <cfRule type="containsText" dxfId="309" priority="56" stopIfTrue="1" operator="containsText" text="Week">
      <formula>NOT(ISERROR(SEARCH("Week",AH16)))</formula>
    </cfRule>
  </conditionalFormatting>
  <conditionalFormatting sqref="AH16">
    <cfRule type="containsText" dxfId="308" priority="53" stopIfTrue="1" operator="containsText" text="day">
      <formula>NOT(ISERROR(SEARCH("day",AH16)))</formula>
    </cfRule>
    <cfRule type="containsText" dxfId="307" priority="54" stopIfTrue="1" operator="containsText" text="Week">
      <formula>NOT(ISERROR(SEARCH("Week",AH16)))</formula>
    </cfRule>
    <cfRule type="containsText" dxfId="306" priority="55" stopIfTrue="1" operator="containsText" text="2018">
      <formula>NOT(ISERROR(SEARCH("2018",AH16)))</formula>
    </cfRule>
  </conditionalFormatting>
  <conditionalFormatting sqref="AE17">
    <cfRule type="containsText" dxfId="305" priority="52" stopIfTrue="1" operator="containsText" text="Week">
      <formula>NOT(ISERROR(SEARCH("Week",AE17)))</formula>
    </cfRule>
  </conditionalFormatting>
  <conditionalFormatting sqref="AE17">
    <cfRule type="containsText" dxfId="304" priority="49" stopIfTrue="1" operator="containsText" text="day">
      <formula>NOT(ISERROR(SEARCH("day",AE17)))</formula>
    </cfRule>
    <cfRule type="containsText" dxfId="303" priority="50" stopIfTrue="1" operator="containsText" text="Week">
      <formula>NOT(ISERROR(SEARCH("Week",AE17)))</formula>
    </cfRule>
    <cfRule type="containsText" dxfId="302" priority="51" stopIfTrue="1" operator="containsText" text="2018">
      <formula>NOT(ISERROR(SEARCH("2018",AE17)))</formula>
    </cfRule>
  </conditionalFormatting>
  <conditionalFormatting sqref="AE17">
    <cfRule type="containsText" dxfId="301" priority="48" stopIfTrue="1" operator="containsText" text="Week">
      <formula>NOT(ISERROR(SEARCH("Week",AE17)))</formula>
    </cfRule>
  </conditionalFormatting>
  <conditionalFormatting sqref="AE17">
    <cfRule type="containsText" dxfId="300" priority="45" stopIfTrue="1" operator="containsText" text="day">
      <formula>NOT(ISERROR(SEARCH("day",AE17)))</formula>
    </cfRule>
    <cfRule type="containsText" dxfId="299" priority="46" stopIfTrue="1" operator="containsText" text="Week">
      <formula>NOT(ISERROR(SEARCH("Week",AE17)))</formula>
    </cfRule>
    <cfRule type="containsText" dxfId="298" priority="47" stopIfTrue="1" operator="containsText" text="2018">
      <formula>NOT(ISERROR(SEARCH("2018",AE17)))</formula>
    </cfRule>
  </conditionalFormatting>
  <conditionalFormatting sqref="F5:AA5">
    <cfRule type="cellIs" dxfId="297" priority="43" operator="equal">
      <formula>"Home"</formula>
    </cfRule>
    <cfRule type="cellIs" dxfId="296" priority="44" operator="equal">
      <formula>"Away"</formula>
    </cfRule>
  </conditionalFormatting>
  <conditionalFormatting sqref="C23:Z23 F22:W22">
    <cfRule type="cellIs" dxfId="295" priority="41" operator="equal">
      <formula>"Home"</formula>
    </cfRule>
    <cfRule type="cellIs" dxfId="294" priority="42" operator="equal">
      <formula>"Away"</formula>
    </cfRule>
  </conditionalFormatting>
  <conditionalFormatting sqref="C22:E22">
    <cfRule type="cellIs" dxfId="293" priority="39" operator="equal">
      <formula>"Home"</formula>
    </cfRule>
    <cfRule type="cellIs" dxfId="292" priority="40" operator="equal">
      <formula>"Away"</formula>
    </cfRule>
  </conditionalFormatting>
  <conditionalFormatting sqref="X22:Z22">
    <cfRule type="cellIs" dxfId="291" priority="37" operator="equal">
      <formula>"Home"</formula>
    </cfRule>
    <cfRule type="cellIs" dxfId="290" priority="38" operator="equal">
      <formula>"Away"</formula>
    </cfRule>
  </conditionalFormatting>
  <conditionalFormatting sqref="AF13:AG13">
    <cfRule type="cellIs" dxfId="289" priority="35" operator="equal">
      <formula>"Home"</formula>
    </cfRule>
    <cfRule type="cellIs" dxfId="288" priority="36" operator="equal">
      <formula>"Away"</formula>
    </cfRule>
  </conditionalFormatting>
  <conditionalFormatting sqref="AE13">
    <cfRule type="containsText" dxfId="287" priority="34" stopIfTrue="1" operator="containsText" text="Week">
      <formula>NOT(ISERROR(SEARCH("Week",AE13)))</formula>
    </cfRule>
  </conditionalFormatting>
  <conditionalFormatting sqref="AE13">
    <cfRule type="containsText" dxfId="286" priority="31" stopIfTrue="1" operator="containsText" text="day">
      <formula>NOT(ISERROR(SEARCH("day",AE13)))</formula>
    </cfRule>
    <cfRule type="containsText" dxfId="285" priority="32" stopIfTrue="1" operator="containsText" text="Week">
      <formula>NOT(ISERROR(SEARCH("Week",AE13)))</formula>
    </cfRule>
    <cfRule type="containsText" dxfId="284" priority="33" stopIfTrue="1" operator="containsText" text="2018">
      <formula>NOT(ISERROR(SEARCH("2018",AE13)))</formula>
    </cfRule>
  </conditionalFormatting>
  <conditionalFormatting sqref="AE13">
    <cfRule type="containsText" dxfId="283" priority="30" stopIfTrue="1" operator="containsText" text="Week">
      <formula>NOT(ISERROR(SEARCH("Week",AE13)))</formula>
    </cfRule>
  </conditionalFormatting>
  <conditionalFormatting sqref="AE13">
    <cfRule type="containsText" dxfId="282" priority="27" stopIfTrue="1" operator="containsText" text="day">
      <formula>NOT(ISERROR(SEARCH("day",AE13)))</formula>
    </cfRule>
    <cfRule type="containsText" dxfId="281" priority="28" stopIfTrue="1" operator="containsText" text="Week">
      <formula>NOT(ISERROR(SEARCH("Week",AE13)))</formula>
    </cfRule>
    <cfRule type="containsText" dxfId="280" priority="29" stopIfTrue="1" operator="containsText" text="2018">
      <formula>NOT(ISERROR(SEARCH("2018",AE13)))</formula>
    </cfRule>
  </conditionalFormatting>
  <conditionalFormatting sqref="AE13">
    <cfRule type="containsText" dxfId="279" priority="26" stopIfTrue="1" operator="containsText" text="Week">
      <formula>NOT(ISERROR(SEARCH("Week",AE13)))</formula>
    </cfRule>
  </conditionalFormatting>
  <conditionalFormatting sqref="AE13">
    <cfRule type="containsText" dxfId="278" priority="23" stopIfTrue="1" operator="containsText" text="day">
      <formula>NOT(ISERROR(SEARCH("day",AE13)))</formula>
    </cfRule>
    <cfRule type="containsText" dxfId="277" priority="24" stopIfTrue="1" operator="containsText" text="Week">
      <formula>NOT(ISERROR(SEARCH("Week",AE13)))</formula>
    </cfRule>
    <cfRule type="containsText" dxfId="276" priority="25" stopIfTrue="1" operator="containsText" text="2018">
      <formula>NOT(ISERROR(SEARCH("2018",AE13)))</formula>
    </cfRule>
  </conditionalFormatting>
  <conditionalFormatting sqref="AE13">
    <cfRule type="containsText" dxfId="275" priority="22" stopIfTrue="1" operator="containsText" text="Week">
      <formula>NOT(ISERROR(SEARCH("Week",AE13)))</formula>
    </cfRule>
  </conditionalFormatting>
  <conditionalFormatting sqref="AE13">
    <cfRule type="containsText" dxfId="274" priority="19" stopIfTrue="1" operator="containsText" text="day">
      <formula>NOT(ISERROR(SEARCH("day",AE13)))</formula>
    </cfRule>
    <cfRule type="containsText" dxfId="273" priority="20" stopIfTrue="1" operator="containsText" text="Week">
      <formula>NOT(ISERROR(SEARCH("Week",AE13)))</formula>
    </cfRule>
    <cfRule type="containsText" dxfId="272" priority="21" stopIfTrue="1" operator="containsText" text="2018">
      <formula>NOT(ISERROR(SEARCH("2018",AE13)))</formula>
    </cfRule>
  </conditionalFormatting>
  <conditionalFormatting sqref="AH13">
    <cfRule type="containsText" dxfId="271" priority="18" stopIfTrue="1" operator="containsText" text="Week">
      <formula>NOT(ISERROR(SEARCH("Week",AH13)))</formula>
    </cfRule>
  </conditionalFormatting>
  <conditionalFormatting sqref="AH13">
    <cfRule type="containsText" dxfId="270" priority="15" stopIfTrue="1" operator="containsText" text="day">
      <formula>NOT(ISERROR(SEARCH("day",AH13)))</formula>
    </cfRule>
    <cfRule type="containsText" dxfId="269" priority="16" stopIfTrue="1" operator="containsText" text="Week">
      <formula>NOT(ISERROR(SEARCH("Week",AH13)))</formula>
    </cfRule>
    <cfRule type="containsText" dxfId="268" priority="17" stopIfTrue="1" operator="containsText" text="2018">
      <formula>NOT(ISERROR(SEARCH("2018",AH13)))</formula>
    </cfRule>
  </conditionalFormatting>
  <conditionalFormatting sqref="AH13">
    <cfRule type="containsText" dxfId="267" priority="14" stopIfTrue="1" operator="containsText" text="Week">
      <formula>NOT(ISERROR(SEARCH("Week",AH13)))</formula>
    </cfRule>
  </conditionalFormatting>
  <conditionalFormatting sqref="AH13">
    <cfRule type="containsText" dxfId="266" priority="11" stopIfTrue="1" operator="containsText" text="day">
      <formula>NOT(ISERROR(SEARCH("day",AH13)))</formula>
    </cfRule>
    <cfRule type="containsText" dxfId="265" priority="12" stopIfTrue="1" operator="containsText" text="Week">
      <formula>NOT(ISERROR(SEARCH("Week",AH13)))</formula>
    </cfRule>
    <cfRule type="containsText" dxfId="264" priority="13" stopIfTrue="1" operator="containsText" text="2018">
      <formula>NOT(ISERROR(SEARCH("2018",AH13)))</formula>
    </cfRule>
  </conditionalFormatting>
  <conditionalFormatting sqref="AF12:AG12">
    <cfRule type="cellIs" dxfId="263" priority="9" operator="equal">
      <formula>"Home"</formula>
    </cfRule>
    <cfRule type="cellIs" dxfId="262" priority="10" operator="equal">
      <formula>"Away"</formula>
    </cfRule>
  </conditionalFormatting>
  <conditionalFormatting sqref="AE12">
    <cfRule type="containsText" dxfId="261" priority="8" stopIfTrue="1" operator="containsText" text="Week">
      <formula>NOT(ISERROR(SEARCH("Week",AE12)))</formula>
    </cfRule>
  </conditionalFormatting>
  <conditionalFormatting sqref="AE12">
    <cfRule type="containsText" dxfId="260" priority="5" stopIfTrue="1" operator="containsText" text="day">
      <formula>NOT(ISERROR(SEARCH("day",AE12)))</formula>
    </cfRule>
    <cfRule type="containsText" dxfId="259" priority="6" stopIfTrue="1" operator="containsText" text="Week">
      <formula>NOT(ISERROR(SEARCH("Week",AE12)))</formula>
    </cfRule>
    <cfRule type="containsText" dxfId="258" priority="7" stopIfTrue="1" operator="containsText" text="2018">
      <formula>NOT(ISERROR(SEARCH("2018",AE12)))</formula>
    </cfRule>
  </conditionalFormatting>
  <conditionalFormatting sqref="AH12">
    <cfRule type="containsText" dxfId="257" priority="4" stopIfTrue="1" operator="containsText" text="Week">
      <formula>NOT(ISERROR(SEARCH("Week",AH12)))</formula>
    </cfRule>
  </conditionalFormatting>
  <conditionalFormatting sqref="AH12">
    <cfRule type="containsText" dxfId="256" priority="1" stopIfTrue="1" operator="containsText" text="day">
      <formula>NOT(ISERROR(SEARCH("day",AH12)))</formula>
    </cfRule>
    <cfRule type="containsText" dxfId="255" priority="2" stopIfTrue="1" operator="containsText" text="Week">
      <formula>NOT(ISERROR(SEARCH("Week",AH12)))</formula>
    </cfRule>
    <cfRule type="containsText" dxfId="254" priority="3" stopIfTrue="1" operator="containsText" text="2018">
      <formula>NOT(ISERROR(SEARCH("2018",AH12)))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KBL Standings</vt:lpstr>
      <vt:lpstr>Monday-Thursday Lineup Sheet</vt:lpstr>
      <vt:lpstr>Tuesday Lineup Sheet</vt:lpstr>
      <vt:lpstr>Wednesday Lineup Sheet</vt:lpstr>
      <vt:lpstr>Friday Lineup Sheet</vt:lpstr>
      <vt:lpstr>Saturday Lineup Sheet</vt:lpstr>
      <vt:lpstr>Sunday Lineup Sheet</vt:lpstr>
      <vt:lpstr>Lineup Sheet 6-8-2022</vt:lpstr>
      <vt:lpstr>Lineup Sheet 7-17-2022</vt:lpstr>
      <vt:lpstr>2022 KBL Season Schedule</vt:lpstr>
      <vt:lpstr>KBL Rulebook</vt:lpstr>
      <vt:lpstr>2022 Payouts</vt:lpstr>
      <vt:lpstr>Playoffs Lineup Sheet</vt:lpstr>
      <vt:lpstr>Playoffs Bracket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Scotty Asti</dc:creator>
  <cp:keywords/>
  <dc:description/>
  <cp:lastModifiedBy>Scotty Asti</cp:lastModifiedBy>
  <cp:revision/>
  <dcterms:created xsi:type="dcterms:W3CDTF">2020-06-22T21:14:44Z</dcterms:created>
  <dcterms:modified xsi:type="dcterms:W3CDTF">2022-08-02T13:31:12Z</dcterms:modified>
  <cp:category/>
  <cp:contentStatus/>
</cp:coreProperties>
</file>